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Thomas\Desktop\Enseignement\2018 - 2019\ERR\Planification IT-I2D\"/>
    </mc:Choice>
  </mc:AlternateContent>
  <xr:revisionPtr revIDLastSave="0" documentId="13_ncr:1_{3A7BF48C-2B90-45B5-A03E-2B3921939F0B}" xr6:coauthVersionLast="43" xr6:coauthVersionMax="43" xr10:uidLastSave="{00000000-0000-0000-0000-000000000000}"/>
  <bookViews>
    <workbookView xWindow="20370" yWindow="-120" windowWidth="19440" windowHeight="15000" tabRatio="864" activeTab="1" xr2:uid="{00000000-000D-0000-FFFF-FFFF00000000}"/>
  </bookViews>
  <sheets>
    <sheet name="Séquences" sheetId="1" r:id="rId1"/>
    <sheet name=" IT+I2D" sheetId="15" r:id="rId2"/>
    <sheet name="Objectifs et Compétences" sheetId="5" r:id="rId3"/>
    <sheet name="Matrice Compétence-connaissance" sheetId="11" r:id="rId4"/>
    <sheet name="Programme STI2D" sheetId="6" r:id="rId5"/>
    <sheet name="Cours" sheetId="9" r:id="rId6"/>
    <sheet name="Etude produits" sheetId="2" r:id="rId7"/>
    <sheet name="Experimentations" sheetId="3" r:id="rId8"/>
    <sheet name="FabLab" sheetId="4" r:id="rId9"/>
    <sheet name="Programme I2D" sheetId="8" r:id="rId10"/>
    <sheet name="Programme IT" sheetId="7" r:id="rId11"/>
  </sheets>
  <definedNames>
    <definedName name="_xlnm._FilterDatabase" localSheetId="1" hidden="1">' IT+I2D'!$F$6:$G$227</definedName>
    <definedName name="_MV3TD_PT8H00M00S_101" localSheetId="1">' IT+I2D'!$D$67</definedName>
    <definedName name="_MV3TD_PT8H00M00S_104" localSheetId="1">' IT+I2D'!$C$77</definedName>
    <definedName name="_MV3TD_PT8H00M00S_107" localSheetId="1">' IT+I2D'!$D$78</definedName>
    <definedName name="_MV3TD_PT8H00M00S_11" localSheetId="1">' IT+I2D'!$D$6</definedName>
    <definedName name="_MV3TD_PT8H00M00S_110" localSheetId="1">' IT+I2D'!$D$80</definedName>
    <definedName name="_MV3TD_PT8H00M00S_113" localSheetId="1">' IT+I2D'!$D$84</definedName>
    <definedName name="_MV3TD_PT8H00M00S_116" localSheetId="1">' IT+I2D'!$D$89</definedName>
    <definedName name="_MV3TD_PT8H00M00S_119" localSheetId="1">' IT+I2D'!#REF!</definedName>
    <definedName name="_MV3TD_PT8H00M00S_122" localSheetId="1">' IT+I2D'!#REF!</definedName>
    <definedName name="_MV3TD_PT8H00M00S_125" localSheetId="1">' IT+I2D'!#REF!</definedName>
    <definedName name="_MV3TD_PT8H00M00S_128" localSheetId="1">' IT+I2D'!#REF!</definedName>
    <definedName name="_MV3TD_PT8H00M00S_131" localSheetId="1">' IT+I2D'!#REF!</definedName>
    <definedName name="_MV3TD_PT8H00M00S_134" localSheetId="1">' IT+I2D'!#REF!</definedName>
    <definedName name="_MV3TD_PT8H00M00S_137" localSheetId="1">' IT+I2D'!#REF!</definedName>
    <definedName name="_MV3TD_PT8H00M00S_14" localSheetId="1">' IT+I2D'!$E$7</definedName>
    <definedName name="_MV3TD_PT8H00M00S_140" localSheetId="1">' IT+I2D'!#REF!</definedName>
    <definedName name="_MV3TD_PT8H00M00S_143" localSheetId="1">' IT+I2D'!#REF!</definedName>
    <definedName name="_MV3TD_PT8H00M00S_146" localSheetId="1">' IT+I2D'!$B$96</definedName>
    <definedName name="_MV3TD_PT8H00M00S_149" localSheetId="1">' IT+I2D'!$C$97</definedName>
    <definedName name="_MV3TD_PT8H00M00S_152" localSheetId="1">' IT+I2D'!$B$119</definedName>
    <definedName name="_MV3TD_PT8H00M00S_155" localSheetId="1">' IT+I2D'!$D$105</definedName>
    <definedName name="_MV3TD_PT8H00M00S_158" localSheetId="1">' IT+I2D'!$D$108</definedName>
    <definedName name="_MV3TD_PT8H00M00S_161" localSheetId="1">' IT+I2D'!$C$110</definedName>
    <definedName name="_MV3TD_PT8H00M00S_164" localSheetId="1">' IT+I2D'!$D$111</definedName>
    <definedName name="_MV3TD_PT8H00M00S_167" localSheetId="1">' IT+I2D'!$E$112</definedName>
    <definedName name="_MV3TD_PT8H00M00S_17" localSheetId="1">' IT+I2D'!$E$8</definedName>
    <definedName name="_MV3TD_PT8H00M00S_170" localSheetId="1">' IT+I2D'!$E$113</definedName>
    <definedName name="_MV3TD_PT8H00M00S_173" localSheetId="1">' IT+I2D'!$D$115</definedName>
    <definedName name="_MV3TD_PT8H00M00S_176" localSheetId="1">' IT+I2D'!$E$116</definedName>
    <definedName name="_MV3TD_PT8H00M00S_179" localSheetId="1">' IT+I2D'!$D$119</definedName>
    <definedName name="_MV3TD_PT8H00M00S_182" localSheetId="1">' IT+I2D'!#REF!</definedName>
    <definedName name="_MV3TD_PT8H00M00S_185" localSheetId="1">' IT+I2D'!#REF!</definedName>
    <definedName name="_MV3TD_PT8H00M00S_188" localSheetId="1">' IT+I2D'!#REF!</definedName>
    <definedName name="_MV3TD_PT8H00M00S_191" localSheetId="1">' IT+I2D'!$C$123</definedName>
    <definedName name="_MV3TD_PT8H00M00S_194" localSheetId="1">' IT+I2D'!$D$124</definedName>
    <definedName name="_MV3TD_PT8H00M00S_197" localSheetId="1">' IT+I2D'!$D$125</definedName>
    <definedName name="_MV3TD_PT8H00M00S_20" localSheetId="1">' IT+I2D'!#REF!</definedName>
    <definedName name="_MV3TD_PT8H00M00S_200" localSheetId="1">' IT+I2D'!$D$126</definedName>
    <definedName name="_MV3TD_PT8H00M00S_203" localSheetId="1">' IT+I2D'!$D$127</definedName>
    <definedName name="_MV3TD_PT8H00M00S_206" localSheetId="1">' IT+I2D'!$D$128</definedName>
    <definedName name="_MV3TD_PT8H00M00S_209" localSheetId="1">' IT+I2D'!#REF!</definedName>
    <definedName name="_MV3TD_PT8H00M00S_212" localSheetId="1">' IT+I2D'!$C$129</definedName>
    <definedName name="_MV3TD_PT8H00M00S_215" localSheetId="1">' IT+I2D'!$D$130</definedName>
    <definedName name="_MV3TD_PT8H00M00S_218" localSheetId="1">' IT+I2D'!$D$134</definedName>
    <definedName name="_MV3TD_PT8H00M00S_221" localSheetId="1">' IT+I2D'!$D$137</definedName>
    <definedName name="_MV3TD_PT8H00M00S_224" localSheetId="1">' IT+I2D'!#REF!</definedName>
    <definedName name="_MV3TD_PT8H00M00S_227" localSheetId="1">' IT+I2D'!#REF!</definedName>
    <definedName name="_MV3TD_PT8H00M00S_23" localSheetId="1">' IT+I2D'!$D$11</definedName>
    <definedName name="_MV3TD_PT8H00M00S_230" localSheetId="1">' IT+I2D'!$B$147</definedName>
    <definedName name="_MV3TD_PT8H00M00S_233" localSheetId="1">' IT+I2D'!$C$148</definedName>
    <definedName name="_MV3TD_PT8H00M00S_236" localSheetId="1">' IT+I2D'!$D$149</definedName>
    <definedName name="_MV3TD_PT8H00M00S_239" localSheetId="1">' IT+I2D'!$D$153</definedName>
    <definedName name="_MV3TD_PT8H00M00S_242" localSheetId="1">' IT+I2D'!$C$158</definedName>
    <definedName name="_MV3TD_PT8H00M00S_245" localSheetId="1">' IT+I2D'!$D$159</definedName>
    <definedName name="_MV3TD_PT8H00M00S_248" localSheetId="1">' IT+I2D'!$D$163</definedName>
    <definedName name="_MV3TD_PT8H00M00S_251" localSheetId="1">' IT+I2D'!$D$161</definedName>
    <definedName name="_MV3TD_PT8H00M00S_254" localSheetId="1">' IT+I2D'!#REF!</definedName>
    <definedName name="_MV3TD_PT8H00M00S_257" localSheetId="1">' IT+I2D'!#REF!</definedName>
    <definedName name="_MV3TD_PT8H00M00S_26" localSheetId="1">' IT+I2D'!$E$12</definedName>
    <definedName name="_MV3TD_PT8H00M00S_260" localSheetId="1">' IT+I2D'!$C$166</definedName>
    <definedName name="_MV3TD_PT8H00M00S_263" localSheetId="1">' IT+I2D'!$D$167</definedName>
    <definedName name="_MV3TD_PT8H00M00S_266" localSheetId="1">' IT+I2D'!#REF!</definedName>
    <definedName name="_MV3TD_PT8H00M00S_269" localSheetId="1">' IT+I2D'!#REF!</definedName>
    <definedName name="_MV3TD_PT8H00M00S_272" localSheetId="1">' IT+I2D'!#REF!</definedName>
    <definedName name="_MV3TD_PT8H00M00S_275" localSheetId="1">' IT+I2D'!#REF!</definedName>
    <definedName name="_MV3TD_PT8H00M00S_278" localSheetId="1">' IT+I2D'!#REF!</definedName>
    <definedName name="_MV3TD_PT8H00M00S_281" localSheetId="1">' IT+I2D'!#REF!</definedName>
    <definedName name="_MV3TD_PT8H00M00S_284" localSheetId="1">' IT+I2D'!#REF!</definedName>
    <definedName name="_MV3TD_PT8H00M00S_287" localSheetId="1">' IT+I2D'!#REF!</definedName>
    <definedName name="_MV3TD_PT8H00M00S_29" localSheetId="1">' IT+I2D'!$E$13</definedName>
    <definedName name="_MV3TD_PT8H00M00S_290" localSheetId="1">' IT+I2D'!#REF!</definedName>
    <definedName name="_MV3TD_PT8H00M00S_293" localSheetId="1">' IT+I2D'!#REF!</definedName>
    <definedName name="_MV3TD_PT8H00M00S_296" localSheetId="1">' IT+I2D'!#REF!</definedName>
    <definedName name="_MV3TD_PT8H00M00S_299" localSheetId="1">' IT+I2D'!#REF!</definedName>
    <definedName name="_MV3TD_PT8H00M00S_302" localSheetId="1">' IT+I2D'!#REF!</definedName>
    <definedName name="_MV3TD_PT8H00M00S_305" localSheetId="1">' IT+I2D'!#REF!</definedName>
    <definedName name="_MV3TD_PT8H00M00S_308" localSheetId="1">' IT+I2D'!$B$192</definedName>
    <definedName name="_MV3TD_PT8H00M00S_311" localSheetId="1">' IT+I2D'!$C$211</definedName>
    <definedName name="_MV3TD_PT8H00M00S_314" localSheetId="1">' IT+I2D'!$D$212</definedName>
    <definedName name="_MV3TD_PT8H00M00S_317" localSheetId="1">' IT+I2D'!$D$217</definedName>
    <definedName name="_MV3TD_PT8H00M00S_32" localSheetId="1">' IT+I2D'!$D$14</definedName>
    <definedName name="_MV3TD_PT8H00M00S_320" localSheetId="1">' IT+I2D'!$D$220</definedName>
    <definedName name="_MV3TD_PT8H00M00S_323" localSheetId="1">' IT+I2D'!$D$224</definedName>
    <definedName name="_MV3TD_PT8H00M00S_326" localSheetId="1">' IT+I2D'!$C$200</definedName>
    <definedName name="_MV3TD_PT8H00M00S_329" localSheetId="1">' IT+I2D'!$D$201</definedName>
    <definedName name="_MV3TD_PT8H00M00S_332" localSheetId="1">' IT+I2D'!$D$205</definedName>
    <definedName name="_MV3TD_PT8H00M00S_335" localSheetId="1">' IT+I2D'!#REF!</definedName>
    <definedName name="_MV3TD_PT8H00M00S_338" localSheetId="1">' IT+I2D'!#REF!</definedName>
    <definedName name="_MV3TD_PT8H00M00S_341" localSheetId="1">' IT+I2D'!$C$193</definedName>
    <definedName name="_MV3TD_PT8H00M00S_344" localSheetId="1">' IT+I2D'!$D$194</definedName>
    <definedName name="_MV3TD_PT8H00M00S_347" localSheetId="1">' IT+I2D'!$D$196</definedName>
    <definedName name="_MV3TD_PT8H00M00S_35" localSheetId="1">' IT+I2D'!#REF!</definedName>
    <definedName name="_MV3TD_PT8H00M00S_350" localSheetId="1">' IT+I2D'!$B$229</definedName>
    <definedName name="_MV3TD_PT8H00M00S_353" localSheetId="1">' IT+I2D'!$C$230</definedName>
    <definedName name="_MV3TD_PT8H00M00S_356" localSheetId="1">' IT+I2D'!#REF!</definedName>
    <definedName name="_MV3TD_PT8H00M00S_359" localSheetId="1">' IT+I2D'!$D$234</definedName>
    <definedName name="_MV3TD_PT8H00M00S_362" localSheetId="1">' IT+I2D'!$C$240</definedName>
    <definedName name="_MV3TD_PT8H00M00S_368" localSheetId="1">' IT+I2D'!#REF!</definedName>
    <definedName name="_MV3TD_PT8H00M00S_38" localSheetId="1">' IT+I2D'!#REF!</definedName>
    <definedName name="_MV3TD_PT8H00M00S_41" localSheetId="1">' IT+I2D'!$C$19</definedName>
    <definedName name="_MV3TD_PT8H00M00S_44" localSheetId="1">' IT+I2D'!$C$29</definedName>
    <definedName name="_MV3TD_PT8H00M00S_47" localSheetId="1">' IT+I2D'!$D$30</definedName>
    <definedName name="_MV3TD_PT8H00M00S_5" localSheetId="1">' IT+I2D'!$B$4</definedName>
    <definedName name="_MV3TD_PT8H00M00S_50" localSheetId="1">' IT+I2D'!$E$32</definedName>
    <definedName name="_MV3TD_PT8H00M00S_53" localSheetId="1">' IT+I2D'!$E$33</definedName>
    <definedName name="_MV3TD_PT8H00M00S_56" localSheetId="1">' IT+I2D'!$E$34</definedName>
    <definedName name="_MV3TD_PT8H00M00S_59" localSheetId="1">' IT+I2D'!#REF!</definedName>
    <definedName name="_MV3TD_PT8H00M00S_62" localSheetId="1">' IT+I2D'!$D$36</definedName>
    <definedName name="_MV3TD_PT8H00M00S_65" localSheetId="1">' IT+I2D'!$C$38</definedName>
    <definedName name="_MV3TD_PT8H00M00S_68" localSheetId="1">' IT+I2D'!$C$41</definedName>
    <definedName name="_MV3TD_PT8H00M00S_71" localSheetId="1">' IT+I2D'!$D$42</definedName>
    <definedName name="_MV3TD_PT8H00M00S_74" localSheetId="1">' IT+I2D'!$B$52</definedName>
    <definedName name="_MV3TD_PT8H00M00S_77" localSheetId="1">' IT+I2D'!$B$67</definedName>
    <definedName name="_MV3TD_PT8H00M00S_8" localSheetId="1">' IT+I2D'!$C$5</definedName>
    <definedName name="_MV3TD_PT8H00M00S_80" localSheetId="1">' IT+I2D'!#REF!</definedName>
    <definedName name="_MV3TD_PT8H00M00S_83" localSheetId="1">' IT+I2D'!#REF!</definedName>
    <definedName name="_MV3TD_PT8H00M00S_86" localSheetId="1">' IT+I2D'!#REF!</definedName>
    <definedName name="_MV3TD_PT8H00M00S_89" localSheetId="1">' IT+I2D'!#REF!</definedName>
    <definedName name="_MV3TD_PT8H00M00S_92" localSheetId="1">' IT+I2D'!#REF!</definedName>
    <definedName name="_MV3TD_PT8H00M00S_95" localSheetId="1">' IT+I2D'!$C$64</definedName>
    <definedName name="_MV3TD_PT8H00M00S_98" localSheetId="1">' IT+I2D'!$D$65</definedName>
    <definedName name="_MV3XX_4" localSheetId="1">' IT+I2D'!$B$3</definedName>
    <definedName name="_Toc397246831" localSheetId="1">' IT+I2D'!$D$163</definedName>
    <definedName name="_Toc397246847" localSheetId="1">' IT+I2D'!$D$203</definedName>
    <definedName name="BRANCH_0" localSheetId="1">' IT+I2D'!$B$2</definedName>
    <definedName name="BRANCH_25" localSheetId="1">' IT+I2D'!$C$53</definedName>
    <definedName name="BRANCH_42" localSheetId="1">' IT+I2D'!#REF!</definedName>
    <definedName name="BRANCH_50" localSheetId="1">' IT+I2D'!$D$100</definedName>
    <definedName name="brt_6FDF8B517F664A1CA31CA4DF7B01595A" localSheetId="1">' IT+I2D'!$E$32</definedName>
    <definedName name="_xlnm.Print_Titles" localSheetId="3">'Matrice Compétence-connaissance'!$2:$4</definedName>
    <definedName name="OLE_LINK17" localSheetId="3">'Matrice Compétence-connaissance'!$B$15</definedName>
    <definedName name="OLE_LINK2" localSheetId="3">'Matrice Compétence-connaissance'!$B$10</definedName>
    <definedName name="OLE_LINK4" localSheetId="3">'Matrice Compétence-connaissance'!$B$13</definedName>
    <definedName name="OLE_LINK8" localSheetId="3">'Matrice Compétence-connaissance'!$B$12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143" i="1" l="1"/>
  <c r="AB233" i="1"/>
  <c r="AB401" i="1"/>
  <c r="AB402" i="1"/>
  <c r="AB400" i="1"/>
  <c r="AB365" i="1"/>
  <c r="AB364" i="1"/>
  <c r="AB362" i="1"/>
  <c r="AB361" i="1"/>
  <c r="AB360" i="1"/>
  <c r="AB358" i="1"/>
  <c r="AB357" i="1"/>
  <c r="AB322" i="1"/>
  <c r="AB321" i="1"/>
  <c r="AB318" i="1"/>
  <c r="AB317" i="1"/>
  <c r="AB315" i="1"/>
  <c r="AB314" i="1"/>
  <c r="AB281" i="1"/>
  <c r="AB280" i="1"/>
  <c r="AB279" i="1"/>
  <c r="AB275" i="1"/>
  <c r="AB272" i="1"/>
  <c r="AB277" i="1"/>
  <c r="AB276" i="1"/>
  <c r="AB271" i="1"/>
  <c r="AB413" i="1"/>
  <c r="AB411" i="1"/>
  <c r="AB379" i="1"/>
  <c r="AB378" i="1"/>
  <c r="AB377" i="1"/>
  <c r="AB376" i="1"/>
  <c r="AB375" i="1"/>
  <c r="AC374" i="1"/>
  <c r="AB374" i="1"/>
  <c r="AC373" i="1"/>
  <c r="AB373" i="1"/>
  <c r="AB372" i="1"/>
  <c r="AC371" i="1"/>
  <c r="AB371" i="1"/>
  <c r="AB370" i="1"/>
  <c r="AB369" i="1"/>
  <c r="AB339" i="1"/>
  <c r="AB338" i="1"/>
  <c r="AB337" i="1"/>
  <c r="AB336" i="1"/>
  <c r="AB335" i="1"/>
  <c r="AC334" i="1"/>
  <c r="AB334" i="1"/>
  <c r="AC333" i="1"/>
  <c r="AB333" i="1"/>
  <c r="AB332" i="1"/>
  <c r="AB331" i="1"/>
  <c r="AB329" i="1"/>
  <c r="AC329" i="1"/>
  <c r="AE298" i="1"/>
  <c r="AB295" i="1"/>
  <c r="AB294" i="1"/>
  <c r="AB293" i="1"/>
  <c r="AB292" i="1"/>
  <c r="AC291" i="1"/>
  <c r="AB290" i="1"/>
  <c r="AB289" i="1"/>
  <c r="AB288" i="1"/>
  <c r="AB287" i="1"/>
  <c r="AB291" i="1"/>
  <c r="AB235" i="1" l="1"/>
  <c r="AB234" i="1"/>
  <c r="AB232" i="1"/>
  <c r="AB231" i="1"/>
  <c r="AB149" i="1"/>
  <c r="AB58" i="1"/>
  <c r="AB57" i="1"/>
  <c r="AB190" i="1" l="1"/>
  <c r="AB189" i="1"/>
  <c r="AB188" i="1"/>
  <c r="AB187" i="1"/>
  <c r="AB186" i="1"/>
  <c r="AB185" i="1"/>
  <c r="AB184" i="1"/>
  <c r="L7" i="15"/>
  <c r="L8" i="15"/>
  <c r="L9" i="15"/>
  <c r="L10" i="15"/>
  <c r="L12" i="15"/>
  <c r="L15" i="15"/>
  <c r="L16" i="15"/>
  <c r="L17" i="15"/>
  <c r="L18" i="15"/>
  <c r="L21" i="15"/>
  <c r="L22" i="15"/>
  <c r="L24" i="15"/>
  <c r="L25" i="15"/>
  <c r="L26" i="15"/>
  <c r="L27" i="15"/>
  <c r="L28" i="15"/>
  <c r="L31" i="15"/>
  <c r="L32" i="15"/>
  <c r="L33" i="15"/>
  <c r="L34" i="15"/>
  <c r="L35" i="15"/>
  <c r="L37" i="15"/>
  <c r="L39" i="15"/>
  <c r="L40" i="15"/>
  <c r="L43" i="15"/>
  <c r="M45" i="15"/>
  <c r="M46" i="15"/>
  <c r="M48" i="15"/>
  <c r="M49" i="15"/>
  <c r="M50" i="15"/>
  <c r="I51" i="15"/>
  <c r="J51" i="15"/>
  <c r="O51" i="15"/>
  <c r="L51" i="15" s="1"/>
  <c r="P51" i="15"/>
  <c r="M51" i="15" s="1"/>
  <c r="Q51" i="15"/>
  <c r="R51" i="15"/>
  <c r="S51" i="15"/>
  <c r="T51" i="15"/>
  <c r="U51" i="15"/>
  <c r="V51" i="15"/>
  <c r="W51" i="15"/>
  <c r="X51" i="15"/>
  <c r="Y51" i="15"/>
  <c r="Z51" i="15"/>
  <c r="AA51" i="15"/>
  <c r="AB51" i="15"/>
  <c r="AC51" i="15"/>
  <c r="AD51" i="15"/>
  <c r="AE51" i="15"/>
  <c r="AF51" i="15"/>
  <c r="AG51" i="15"/>
  <c r="AH51" i="15"/>
  <c r="M54" i="15"/>
  <c r="M55" i="15"/>
  <c r="M56" i="15"/>
  <c r="M59" i="15"/>
  <c r="M61" i="15"/>
  <c r="M66" i="15"/>
  <c r="M68" i="15"/>
  <c r="M70" i="15"/>
  <c r="M72" i="15"/>
  <c r="M74" i="15"/>
  <c r="M76" i="15"/>
  <c r="M79" i="15"/>
  <c r="M81" i="15"/>
  <c r="M82" i="15"/>
  <c r="M83" i="15"/>
  <c r="M85" i="15"/>
  <c r="M86" i="15"/>
  <c r="M87" i="15"/>
  <c r="M90" i="15"/>
  <c r="M91" i="15"/>
  <c r="M92" i="15"/>
  <c r="M94" i="15"/>
  <c r="I95" i="15"/>
  <c r="J95" i="15"/>
  <c r="O95" i="15"/>
  <c r="P95" i="15"/>
  <c r="Q95" i="15"/>
  <c r="L95" i="15" s="1"/>
  <c r="R95" i="15"/>
  <c r="M95" i="15" s="1"/>
  <c r="S95" i="15"/>
  <c r="T95" i="15"/>
  <c r="U95" i="15"/>
  <c r="V95" i="15"/>
  <c r="W95" i="15"/>
  <c r="X95" i="15"/>
  <c r="Y95" i="15"/>
  <c r="Z95" i="15"/>
  <c r="AA95" i="15"/>
  <c r="AB95" i="15"/>
  <c r="AC95" i="15"/>
  <c r="AD95" i="15"/>
  <c r="AE95" i="15"/>
  <c r="AF95" i="15"/>
  <c r="AG95" i="15"/>
  <c r="AH95" i="15"/>
  <c r="M99" i="15"/>
  <c r="M101" i="15"/>
  <c r="M102" i="15"/>
  <c r="M103" i="15"/>
  <c r="M104" i="15"/>
  <c r="M106" i="15"/>
  <c r="M107" i="15"/>
  <c r="M109" i="15"/>
  <c r="M112" i="15"/>
  <c r="M113" i="15"/>
  <c r="M114" i="15"/>
  <c r="M116" i="15"/>
  <c r="M118" i="15"/>
  <c r="M120" i="15"/>
  <c r="M124" i="15"/>
  <c r="M125" i="15"/>
  <c r="M128" i="15"/>
  <c r="M131" i="15"/>
  <c r="M132" i="15"/>
  <c r="M135" i="15"/>
  <c r="M136" i="15"/>
  <c r="M138" i="15"/>
  <c r="M139" i="15"/>
  <c r="M140" i="15"/>
  <c r="M144" i="15"/>
  <c r="I146" i="15"/>
  <c r="J146" i="15"/>
  <c r="O146" i="15"/>
  <c r="P146" i="15"/>
  <c r="M146" i="15" s="1"/>
  <c r="Q146" i="15"/>
  <c r="L146" i="15" s="1"/>
  <c r="R146" i="15"/>
  <c r="S146" i="15"/>
  <c r="T146" i="15"/>
  <c r="U146" i="15"/>
  <c r="V146" i="15"/>
  <c r="W146" i="15"/>
  <c r="X146" i="15"/>
  <c r="Y146" i="15"/>
  <c r="Z146" i="15"/>
  <c r="AA146" i="15"/>
  <c r="AB146" i="15"/>
  <c r="AC146" i="15"/>
  <c r="AD146" i="15"/>
  <c r="AE146" i="15"/>
  <c r="AF146" i="15"/>
  <c r="AG146" i="15"/>
  <c r="AH146" i="15"/>
  <c r="L150" i="15"/>
  <c r="L151" i="15"/>
  <c r="M154" i="15"/>
  <c r="M155" i="15"/>
  <c r="M156" i="15"/>
  <c r="L160" i="15"/>
  <c r="L162" i="15"/>
  <c r="L164" i="15"/>
  <c r="L165" i="15"/>
  <c r="M168" i="15"/>
  <c r="M169" i="15"/>
  <c r="M170" i="15"/>
  <c r="M173" i="15"/>
  <c r="M180" i="15"/>
  <c r="M181" i="15"/>
  <c r="M182" i="15"/>
  <c r="M188" i="15"/>
  <c r="M189" i="15"/>
  <c r="M190" i="15"/>
  <c r="I191" i="15"/>
  <c r="J191" i="15"/>
  <c r="O191" i="15"/>
  <c r="P191" i="15"/>
  <c r="Q191" i="15"/>
  <c r="L191" i="15" s="1"/>
  <c r="R191" i="15"/>
  <c r="M191" i="15" s="1"/>
  <c r="S191" i="15"/>
  <c r="T191" i="15"/>
  <c r="U191" i="15"/>
  <c r="V191" i="15"/>
  <c r="W191" i="15"/>
  <c r="X191" i="15"/>
  <c r="Y191" i="15"/>
  <c r="Z191" i="15"/>
  <c r="AA191" i="15"/>
  <c r="AB191" i="15"/>
  <c r="AC191" i="15"/>
  <c r="AD191" i="15"/>
  <c r="AE191" i="15"/>
  <c r="AF191" i="15"/>
  <c r="AG191" i="15"/>
  <c r="AH191" i="15"/>
  <c r="L195" i="15"/>
  <c r="L202" i="15"/>
  <c r="L206" i="15"/>
  <c r="M208" i="15"/>
  <c r="M209" i="15"/>
  <c r="L213" i="15"/>
  <c r="L218" i="15"/>
  <c r="I228" i="15"/>
  <c r="I245" i="15" s="1"/>
  <c r="I248" i="15" s="1"/>
  <c r="J228" i="15"/>
  <c r="O228" i="15"/>
  <c r="L228" i="15" s="1"/>
  <c r="P228" i="15"/>
  <c r="Q228" i="15"/>
  <c r="R228" i="15"/>
  <c r="R245" i="15" s="1"/>
  <c r="R4" i="15" s="1"/>
  <c r="S228" i="15"/>
  <c r="T228" i="15"/>
  <c r="U228" i="15"/>
  <c r="V228" i="15"/>
  <c r="V245" i="15" s="1"/>
  <c r="V4" i="15" s="1"/>
  <c r="W228" i="15"/>
  <c r="X228" i="15"/>
  <c r="Y228" i="15"/>
  <c r="Z228" i="15"/>
  <c r="Z245" i="15" s="1"/>
  <c r="Z4" i="15" s="1"/>
  <c r="AA228" i="15"/>
  <c r="AB228" i="15"/>
  <c r="AC228" i="15"/>
  <c r="AD228" i="15"/>
  <c r="AD245" i="15" s="1"/>
  <c r="AD4" i="15" s="1"/>
  <c r="AE228" i="15"/>
  <c r="AF228" i="15"/>
  <c r="AG228" i="15"/>
  <c r="AH228" i="15"/>
  <c r="AH245" i="15" s="1"/>
  <c r="AH4" i="15" s="1"/>
  <c r="L231" i="15"/>
  <c r="M235" i="15"/>
  <c r="M237" i="15"/>
  <c r="M238" i="15"/>
  <c r="M239" i="15"/>
  <c r="L241" i="15"/>
  <c r="L242" i="15"/>
  <c r="I243" i="15"/>
  <c r="J243" i="15"/>
  <c r="O243" i="15"/>
  <c r="L243" i="15" s="1"/>
  <c r="P243" i="15"/>
  <c r="P245" i="15" s="1"/>
  <c r="Q243" i="15"/>
  <c r="R243" i="15"/>
  <c r="S243" i="15"/>
  <c r="S245" i="15" s="1"/>
  <c r="S4" i="15" s="1"/>
  <c r="T243" i="15"/>
  <c r="T245" i="15" s="1"/>
  <c r="T4" i="15" s="1"/>
  <c r="U243" i="15"/>
  <c r="V243" i="15"/>
  <c r="W243" i="15"/>
  <c r="W245" i="15" s="1"/>
  <c r="W4" i="15" s="1"/>
  <c r="X243" i="15"/>
  <c r="X245" i="15" s="1"/>
  <c r="X4" i="15" s="1"/>
  <c r="Y243" i="15"/>
  <c r="Z243" i="15"/>
  <c r="AA243" i="15"/>
  <c r="AA245" i="15" s="1"/>
  <c r="AA4" i="15" s="1"/>
  <c r="AB243" i="15"/>
  <c r="AB245" i="15" s="1"/>
  <c r="AB4" i="15" s="1"/>
  <c r="AC243" i="15"/>
  <c r="AD243" i="15"/>
  <c r="AE243" i="15"/>
  <c r="AE245" i="15" s="1"/>
  <c r="AE4" i="15" s="1"/>
  <c r="AF243" i="15"/>
  <c r="AF245" i="15" s="1"/>
  <c r="AF4" i="15" s="1"/>
  <c r="AG243" i="15"/>
  <c r="AH243" i="15"/>
  <c r="J245" i="15"/>
  <c r="J248" i="15" s="1"/>
  <c r="Q245" i="15"/>
  <c r="Q4" i="15" s="1"/>
  <c r="U245" i="15"/>
  <c r="U4" i="15" s="1"/>
  <c r="Y245" i="15"/>
  <c r="Y4" i="15" s="1"/>
  <c r="AC245" i="15"/>
  <c r="AC4" i="15" s="1"/>
  <c r="AG245" i="15"/>
  <c r="AG4" i="15" s="1"/>
  <c r="F248" i="15"/>
  <c r="G248" i="15"/>
  <c r="M245" i="15" l="1"/>
  <c r="P4" i="15"/>
  <c r="M228" i="15"/>
  <c r="O245" i="15"/>
  <c r="O4" i="15" s="1"/>
  <c r="M243" i="15"/>
  <c r="AB286" i="1"/>
  <c r="AB285" i="1"/>
  <c r="AB284" i="1"/>
  <c r="AC244" i="1"/>
  <c r="AB244" i="1"/>
  <c r="AB247" i="1"/>
  <c r="AB248" i="1"/>
  <c r="AB249" i="1"/>
  <c r="AB252" i="1"/>
  <c r="AB241" i="1"/>
  <c r="AB208" i="1"/>
  <c r="AB207" i="1"/>
  <c r="AC206" i="1"/>
  <c r="AB206" i="1"/>
  <c r="AB205" i="1"/>
  <c r="AB204" i="1"/>
  <c r="AB203" i="1"/>
  <c r="AC202" i="1"/>
  <c r="AB202" i="1"/>
  <c r="AC201" i="1"/>
  <c r="AB201" i="1"/>
  <c r="AB200" i="1"/>
  <c r="AC199" i="1"/>
  <c r="AB199" i="1"/>
  <c r="AC198" i="1"/>
  <c r="AB198" i="1"/>
  <c r="AB197" i="1"/>
  <c r="AB196" i="1"/>
  <c r="AB195" i="1"/>
  <c r="AB165" i="1"/>
  <c r="AB164" i="1"/>
  <c r="AB159" i="1"/>
  <c r="AB158" i="1"/>
  <c r="AB162" i="1"/>
  <c r="AB168" i="1"/>
  <c r="AB120" i="1"/>
  <c r="AB119" i="1"/>
  <c r="AC118" i="1"/>
  <c r="AB118" i="1"/>
  <c r="AC116" i="1"/>
  <c r="AB116" i="1"/>
  <c r="AC113" i="1"/>
  <c r="AB113" i="1"/>
  <c r="AB112" i="1"/>
  <c r="AB111" i="1"/>
  <c r="AB110" i="1"/>
  <c r="AC114" i="1"/>
  <c r="AB114" i="1"/>
  <c r="AB108" i="1"/>
  <c r="AB109" i="1"/>
  <c r="AB76" i="1"/>
  <c r="AB75" i="1"/>
  <c r="AB74" i="1"/>
  <c r="AB72" i="1"/>
  <c r="AB71" i="1"/>
  <c r="AB70" i="1"/>
  <c r="AB35" i="1"/>
  <c r="AB26" i="1"/>
  <c r="W26" i="1"/>
  <c r="W22" i="1"/>
  <c r="W20" i="1"/>
  <c r="Y24" i="11" l="1"/>
  <c r="W409" i="1"/>
  <c r="W408" i="1"/>
  <c r="W404" i="1"/>
  <c r="W403" i="1"/>
  <c r="W402" i="1"/>
  <c r="W407" i="1"/>
  <c r="W406" i="1"/>
  <c r="W405" i="1"/>
  <c r="W365" i="1"/>
  <c r="W364" i="1"/>
  <c r="W363" i="1"/>
  <c r="W361" i="1"/>
  <c r="W360" i="1"/>
  <c r="W358" i="1"/>
  <c r="W357" i="1"/>
  <c r="W235" i="1"/>
  <c r="W234" i="1"/>
  <c r="Z24" i="11" l="1"/>
  <c r="X24" i="11"/>
  <c r="W24" i="11"/>
  <c r="V24" i="11"/>
  <c r="U24" i="11"/>
  <c r="T24" i="11"/>
  <c r="S24" i="11"/>
  <c r="R24" i="11"/>
  <c r="Q24" i="11"/>
  <c r="P24" i="11"/>
  <c r="O24" i="11"/>
  <c r="N24" i="11"/>
  <c r="M24" i="11"/>
  <c r="L24" i="11"/>
  <c r="K24" i="11"/>
  <c r="J24" i="11"/>
  <c r="I24" i="11"/>
  <c r="H24" i="11"/>
  <c r="G24" i="11"/>
  <c r="F24" i="11"/>
  <c r="W195" i="1"/>
  <c r="W425" i="1" l="1"/>
  <c r="W423" i="1"/>
  <c r="W422" i="1"/>
  <c r="W421" i="1"/>
  <c r="W420" i="1"/>
  <c r="W419" i="1"/>
  <c r="W418" i="1"/>
  <c r="W417" i="1"/>
  <c r="W416" i="1"/>
  <c r="W415" i="1"/>
  <c r="W414" i="1"/>
  <c r="W413" i="1"/>
  <c r="W412" i="1"/>
  <c r="W411" i="1"/>
  <c r="AE384" i="1"/>
  <c r="X383" i="1"/>
  <c r="W383" i="1"/>
  <c r="W381" i="1"/>
  <c r="W382" i="1"/>
  <c r="W380" i="1"/>
  <c r="W379" i="1"/>
  <c r="W378" i="1"/>
  <c r="W377" i="1"/>
  <c r="W376" i="1"/>
  <c r="W375" i="1"/>
  <c r="W374" i="1"/>
  <c r="W373" i="1"/>
  <c r="W372" i="1"/>
  <c r="W371" i="1"/>
  <c r="W370" i="1"/>
  <c r="W369" i="1"/>
  <c r="W368" i="1"/>
  <c r="AA284" i="1"/>
  <c r="W316" i="1"/>
  <c r="W315" i="1"/>
  <c r="W338" i="1"/>
  <c r="W337" i="1"/>
  <c r="W336" i="1"/>
  <c r="W335" i="1"/>
  <c r="W331" i="1"/>
  <c r="W330" i="1"/>
  <c r="W328" i="1"/>
  <c r="W327" i="1"/>
  <c r="AE255" i="1"/>
  <c r="W294" i="1"/>
  <c r="W291" i="1"/>
  <c r="W288" i="1"/>
  <c r="W287" i="1"/>
  <c r="W286" i="1"/>
  <c r="AA286" i="1" s="1"/>
  <c r="W243" i="1"/>
  <c r="W189" i="1"/>
  <c r="W188" i="1"/>
  <c r="W187" i="1"/>
  <c r="W185" i="1"/>
  <c r="W184" i="1"/>
  <c r="AA184" i="1" s="1"/>
  <c r="W210" i="1"/>
  <c r="W209" i="1"/>
  <c r="W208" i="1"/>
  <c r="W207" i="1"/>
  <c r="W206" i="1"/>
  <c r="W205" i="1"/>
  <c r="W203" i="1"/>
  <c r="W202" i="1"/>
  <c r="W201" i="1"/>
  <c r="W200" i="1"/>
  <c r="W199" i="1"/>
  <c r="W197" i="1"/>
  <c r="W196" i="1"/>
  <c r="Z211" i="1"/>
  <c r="W166" i="1"/>
  <c r="W103" i="1"/>
  <c r="W102" i="1"/>
  <c r="W121" i="1"/>
  <c r="AA288" i="1" l="1"/>
  <c r="AA290" i="1" s="1"/>
  <c r="AA292" i="1" s="1"/>
  <c r="AA294" i="1" s="1"/>
  <c r="AA296" i="1" s="1"/>
  <c r="AA185" i="1"/>
  <c r="AA186" i="1" s="1"/>
  <c r="AA187" i="1" s="1"/>
  <c r="AA188" i="1" s="1"/>
  <c r="AA189" i="1" s="1"/>
  <c r="AA190" i="1" s="1"/>
  <c r="AA191" i="1" s="1"/>
  <c r="AA192" i="1" s="1"/>
  <c r="AA193" i="1" s="1"/>
  <c r="AA195" i="1" s="1"/>
  <c r="AA196" i="1" s="1"/>
  <c r="AA197" i="1" s="1"/>
  <c r="AA198" i="1" s="1"/>
  <c r="AA199" i="1" s="1"/>
  <c r="AA200" i="1" s="1"/>
  <c r="AA201" i="1" s="1"/>
  <c r="AA202" i="1" s="1"/>
  <c r="AA203" i="1" s="1"/>
  <c r="AA204" i="1" s="1"/>
  <c r="AA205" i="1" s="1"/>
  <c r="AA206" i="1" s="1"/>
  <c r="AA207" i="1" s="1"/>
  <c r="AA208" i="1" s="1"/>
  <c r="AA209" i="1" s="1"/>
  <c r="AA210" i="1" s="1"/>
  <c r="AF184" i="1" s="1"/>
  <c r="AF185" i="1" s="1"/>
  <c r="AF186" i="1" s="1"/>
  <c r="AF187" i="1" s="1"/>
  <c r="AF188" i="1" s="1"/>
  <c r="AF189" i="1" s="1"/>
  <c r="AF190" i="1" s="1"/>
  <c r="AF191" i="1" s="1"/>
  <c r="AF192" i="1" s="1"/>
  <c r="AF193" i="1" s="1"/>
  <c r="AF195" i="1" s="1"/>
  <c r="AF196" i="1" s="1"/>
  <c r="AF197" i="1" s="1"/>
  <c r="AF198" i="1" s="1"/>
  <c r="AF199" i="1" s="1"/>
  <c r="AF200" i="1" s="1"/>
  <c r="AF201" i="1" s="1"/>
  <c r="AF202" i="1" s="1"/>
  <c r="AF203" i="1" s="1"/>
  <c r="AF204" i="1" s="1"/>
  <c r="AF205" i="1" s="1"/>
  <c r="AF206" i="1" s="1"/>
  <c r="AF207" i="1" s="1"/>
  <c r="AF208" i="1" s="1"/>
  <c r="AF209" i="1" s="1"/>
  <c r="AF210" i="1" s="1"/>
  <c r="W219" i="1" s="1"/>
  <c r="N23" i="5" l="1"/>
  <c r="N48" i="5"/>
  <c r="N36" i="5"/>
  <c r="N8" i="5"/>
  <c r="N49" i="5"/>
  <c r="N50" i="5"/>
  <c r="N37" i="5"/>
  <c r="N38" i="5"/>
  <c r="N39" i="5"/>
  <c r="N40" i="5"/>
  <c r="N9" i="5"/>
  <c r="N10" i="5"/>
  <c r="N11" i="5"/>
  <c r="N12" i="5"/>
  <c r="N13" i="5"/>
  <c r="N14" i="5"/>
  <c r="N15" i="5"/>
  <c r="N16" i="5"/>
  <c r="N17" i="5"/>
  <c r="N18" i="5"/>
  <c r="N19" i="5"/>
  <c r="N20" i="5"/>
  <c r="N21" i="5"/>
  <c r="N22" i="5"/>
  <c r="N24" i="5"/>
  <c r="N25" i="5"/>
  <c r="N26" i="5"/>
  <c r="N27" i="5"/>
  <c r="AF51" i="11"/>
  <c r="AF49" i="11"/>
  <c r="AF50" i="11"/>
  <c r="AF52" i="11"/>
  <c r="AE211" i="1"/>
  <c r="Z220" i="1" s="1"/>
  <c r="W100" i="1" l="1"/>
  <c r="W99" i="1"/>
  <c r="W97" i="1"/>
  <c r="W96" i="1"/>
  <c r="AB101" i="1"/>
  <c r="AB100" i="1"/>
  <c r="AB98" i="1"/>
  <c r="AB97" i="1"/>
  <c r="AB96" i="1"/>
  <c r="W119" i="1"/>
  <c r="W117" i="1"/>
  <c r="W118" i="1"/>
  <c r="W108" i="1"/>
  <c r="AB107" i="1" l="1"/>
  <c r="W114" i="1"/>
  <c r="W111" i="1"/>
  <c r="W110" i="1"/>
  <c r="W107" i="1"/>
  <c r="W113" i="1"/>
  <c r="W157" i="1"/>
  <c r="W159" i="1"/>
  <c r="W162" i="1"/>
  <c r="Z80" i="1"/>
  <c r="AB141" i="1" l="1"/>
  <c r="AB142" i="1"/>
  <c r="AB146" i="1"/>
  <c r="AB147" i="1"/>
  <c r="AB148" i="1"/>
  <c r="W141" i="1"/>
  <c r="W142" i="1"/>
  <c r="W143" i="1"/>
  <c r="W145" i="1"/>
  <c r="W146" i="1"/>
  <c r="W147" i="1"/>
  <c r="W148" i="1"/>
  <c r="W150" i="1"/>
  <c r="W151" i="1"/>
  <c r="W152" i="1"/>
  <c r="AB155" i="1"/>
  <c r="W155" i="1"/>
  <c r="AB60" i="1"/>
  <c r="AB55" i="1"/>
  <c r="W62" i="1"/>
  <c r="W56" i="1"/>
  <c r="W55" i="1"/>
  <c r="AB59" i="1"/>
  <c r="AB54" i="1"/>
  <c r="W60" i="1"/>
  <c r="W16" i="1"/>
  <c r="W30" i="1"/>
  <c r="AB16" i="1" l="1"/>
  <c r="AB15" i="1"/>
  <c r="AB14" i="1"/>
  <c r="AB11" i="1"/>
  <c r="AB10" i="1"/>
  <c r="W15" i="1"/>
  <c r="W14" i="1"/>
  <c r="AA400" i="1" l="1"/>
  <c r="AA401" i="1" s="1"/>
  <c r="AA402" i="1" s="1"/>
  <c r="AA403" i="1" s="1"/>
  <c r="AA404" i="1" s="1"/>
  <c r="AA405" i="1" s="1"/>
  <c r="AA406" i="1" s="1"/>
  <c r="AA407" i="1" s="1"/>
  <c r="AA408" i="1" s="1"/>
  <c r="AA409" i="1" s="1"/>
  <c r="AA411" i="1" s="1"/>
  <c r="AA412" i="1" s="1"/>
  <c r="AA413" i="1" s="1"/>
  <c r="AA414" i="1" s="1"/>
  <c r="AA415" i="1" s="1"/>
  <c r="AA416" i="1" s="1"/>
  <c r="AA417" i="1" s="1"/>
  <c r="AA418" i="1" s="1"/>
  <c r="AA419" i="1" s="1"/>
  <c r="AA420" i="1" s="1"/>
  <c r="AA421" i="1" s="1"/>
  <c r="AA422" i="1" s="1"/>
  <c r="AA423" i="1" s="1"/>
  <c r="AA424" i="1" s="1"/>
  <c r="AA425" i="1" s="1"/>
  <c r="AA426" i="1" s="1"/>
  <c r="AF400" i="1" s="1"/>
  <c r="AF401" i="1" s="1"/>
  <c r="AF402" i="1" s="1"/>
  <c r="AF403" i="1" s="1"/>
  <c r="AF404" i="1" s="1"/>
  <c r="AF405" i="1" s="1"/>
  <c r="AF406" i="1" s="1"/>
  <c r="AF407" i="1" s="1"/>
  <c r="AF408" i="1" s="1"/>
  <c r="AF409" i="1" s="1"/>
  <c r="AF411" i="1" s="1"/>
  <c r="AA357" i="1"/>
  <c r="AA358" i="1" s="1"/>
  <c r="AA359" i="1" s="1"/>
  <c r="AA360" i="1" s="1"/>
  <c r="AA361" i="1" s="1"/>
  <c r="AA362" i="1" s="1"/>
  <c r="AA363" i="1" s="1"/>
  <c r="AA364" i="1" s="1"/>
  <c r="AA365" i="1" s="1"/>
  <c r="AA366" i="1" s="1"/>
  <c r="AA368" i="1" s="1"/>
  <c r="AA369" i="1" s="1"/>
  <c r="AA370" i="1" s="1"/>
  <c r="AA371" i="1" s="1"/>
  <c r="AA372" i="1" s="1"/>
  <c r="AA373" i="1" s="1"/>
  <c r="AA374" i="1" s="1"/>
  <c r="AA375" i="1" s="1"/>
  <c r="AA376" i="1" s="1"/>
  <c r="AA377" i="1" s="1"/>
  <c r="AA378" i="1" s="1"/>
  <c r="AA379" i="1" s="1"/>
  <c r="AA380" i="1" s="1"/>
  <c r="AA381" i="1" s="1"/>
  <c r="AA314" i="1"/>
  <c r="AA315" i="1" s="1"/>
  <c r="AA316" i="1" s="1"/>
  <c r="AA317" i="1" s="1"/>
  <c r="AA318" i="1" s="1"/>
  <c r="AA319" i="1" s="1"/>
  <c r="AA320" i="1" s="1"/>
  <c r="AA321" i="1" s="1"/>
  <c r="AA322" i="1" s="1"/>
  <c r="AA323" i="1" s="1"/>
  <c r="AA325" i="1" s="1"/>
  <c r="AA271" i="1"/>
  <c r="AA272" i="1" s="1"/>
  <c r="AA228" i="1"/>
  <c r="AA229" i="1" s="1"/>
  <c r="AA230" i="1" s="1"/>
  <c r="AA231" i="1" s="1"/>
  <c r="AA232" i="1" s="1"/>
  <c r="AA96" i="1"/>
  <c r="AA97" i="1" s="1"/>
  <c r="AA98" i="1" s="1"/>
  <c r="AA99" i="1" s="1"/>
  <c r="AA100" i="1" s="1"/>
  <c r="AA101" i="1" s="1"/>
  <c r="AA102" i="1" s="1"/>
  <c r="AA103" i="1" s="1"/>
  <c r="AA104" i="1" s="1"/>
  <c r="AA105" i="1" s="1"/>
  <c r="AA107" i="1" s="1"/>
  <c r="AA108" i="1" s="1"/>
  <c r="AA109" i="1" s="1"/>
  <c r="AA110" i="1" s="1"/>
  <c r="AA111" i="1" s="1"/>
  <c r="AA112" i="1" s="1"/>
  <c r="AA113" i="1" s="1"/>
  <c r="AA114" i="1" s="1"/>
  <c r="AA115" i="1" s="1"/>
  <c r="AA116" i="1" s="1"/>
  <c r="AA140" i="1"/>
  <c r="AA141" i="1" s="1"/>
  <c r="AA142" i="1" s="1"/>
  <c r="AA143" i="1" s="1"/>
  <c r="AA144" i="1" s="1"/>
  <c r="AA145" i="1" s="1"/>
  <c r="AA146" i="1" s="1"/>
  <c r="AA147" i="1" s="1"/>
  <c r="AA148" i="1" s="1"/>
  <c r="AA149" i="1" s="1"/>
  <c r="AA150" i="1" s="1"/>
  <c r="AA151" i="1" s="1"/>
  <c r="AA152" i="1" s="1"/>
  <c r="AA153" i="1" s="1"/>
  <c r="AA155" i="1" s="1"/>
  <c r="AA156" i="1" s="1"/>
  <c r="AA157" i="1" s="1"/>
  <c r="AA158" i="1" s="1"/>
  <c r="AA159" i="1" s="1"/>
  <c r="AA160" i="1" s="1"/>
  <c r="AA161" i="1" s="1"/>
  <c r="AA162" i="1" s="1"/>
  <c r="AA163" i="1" s="1"/>
  <c r="AA164" i="1" s="1"/>
  <c r="AA165" i="1" s="1"/>
  <c r="AA166" i="1" s="1"/>
  <c r="AA167" i="1" s="1"/>
  <c r="AA168" i="1" s="1"/>
  <c r="AA169" i="1" s="1"/>
  <c r="AA170" i="1" s="1"/>
  <c r="AF140" i="1" s="1"/>
  <c r="AF141" i="1" s="1"/>
  <c r="AF142" i="1" s="1"/>
  <c r="AF143" i="1" s="1"/>
  <c r="AF144" i="1" s="1"/>
  <c r="AF145" i="1" s="1"/>
  <c r="AF146" i="1" s="1"/>
  <c r="AF147" i="1" s="1"/>
  <c r="AF148" i="1" s="1"/>
  <c r="AF149" i="1" s="1"/>
  <c r="AF150" i="1" s="1"/>
  <c r="AF151" i="1" s="1"/>
  <c r="AF152" i="1" s="1"/>
  <c r="AF153" i="1" s="1"/>
  <c r="AF155" i="1" s="1"/>
  <c r="AF156" i="1" s="1"/>
  <c r="AF157" i="1" s="1"/>
  <c r="AF158" i="1" s="1"/>
  <c r="AF159" i="1" s="1"/>
  <c r="AF160" i="1" s="1"/>
  <c r="AF161" i="1" s="1"/>
  <c r="AF162" i="1" s="1"/>
  <c r="AF163" i="1" s="1"/>
  <c r="AF164" i="1" s="1"/>
  <c r="AF165" i="1" s="1"/>
  <c r="AF166" i="1" s="1"/>
  <c r="AF167" i="1" s="1"/>
  <c r="AF168" i="1" s="1"/>
  <c r="AF169" i="1" s="1"/>
  <c r="AF170" i="1" s="1"/>
  <c r="W175" i="1" s="1"/>
  <c r="AA53" i="1"/>
  <c r="AA9" i="1"/>
  <c r="Z427" i="1"/>
  <c r="Z384" i="1"/>
  <c r="Z341" i="1"/>
  <c r="Z298" i="1"/>
  <c r="Z255" i="1"/>
  <c r="Z171" i="1"/>
  <c r="Z123" i="1"/>
  <c r="Z36" i="1"/>
  <c r="M49" i="5" l="1"/>
  <c r="M50" i="5"/>
  <c r="M37" i="5"/>
  <c r="M38" i="5"/>
  <c r="M39" i="5"/>
  <c r="M40" i="5"/>
  <c r="M9" i="5"/>
  <c r="M10" i="5"/>
  <c r="M11" i="5"/>
  <c r="M12" i="5"/>
  <c r="M13" i="5"/>
  <c r="M14" i="5"/>
  <c r="M15" i="5"/>
  <c r="M16" i="5"/>
  <c r="M17" i="5"/>
  <c r="M18" i="5"/>
  <c r="M19" i="5"/>
  <c r="M20" i="5"/>
  <c r="M21" i="5"/>
  <c r="M22" i="5"/>
  <c r="M23" i="5"/>
  <c r="M24" i="5"/>
  <c r="M25" i="5"/>
  <c r="M26" i="5"/>
  <c r="M27" i="5"/>
  <c r="M48" i="5"/>
  <c r="M36" i="5"/>
  <c r="AA382" i="1"/>
  <c r="AA383" i="1" s="1"/>
  <c r="AF357" i="1" s="1"/>
  <c r="AF358" i="1" s="1"/>
  <c r="AF359" i="1" s="1"/>
  <c r="AF360" i="1" s="1"/>
  <c r="AF361" i="1" s="1"/>
  <c r="AF362" i="1" s="1"/>
  <c r="AF363" i="1" s="1"/>
  <c r="AF364" i="1" s="1"/>
  <c r="AF365" i="1" s="1"/>
  <c r="AF366" i="1" s="1"/>
  <c r="AE51" i="11"/>
  <c r="AE50" i="11"/>
  <c r="AE52" i="11"/>
  <c r="AA326" i="1"/>
  <c r="AA327" i="1" s="1"/>
  <c r="AA328" i="1" s="1"/>
  <c r="AA329" i="1" s="1"/>
  <c r="AA330" i="1" s="1"/>
  <c r="AA331" i="1" s="1"/>
  <c r="AA332" i="1" s="1"/>
  <c r="AA333" i="1" s="1"/>
  <c r="AA334" i="1" s="1"/>
  <c r="AA335" i="1" s="1"/>
  <c r="AA336" i="1" s="1"/>
  <c r="AA337" i="1" s="1"/>
  <c r="AA338" i="1" s="1"/>
  <c r="AA339" i="1" s="1"/>
  <c r="AA340" i="1" s="1"/>
  <c r="AF314" i="1" s="1"/>
  <c r="AF412" i="1"/>
  <c r="AF413" i="1" s="1"/>
  <c r="AF414" i="1" s="1"/>
  <c r="AF415" i="1" s="1"/>
  <c r="AF416" i="1" s="1"/>
  <c r="AF417" i="1" s="1"/>
  <c r="AF418" i="1" s="1"/>
  <c r="AF419" i="1" s="1"/>
  <c r="AF420" i="1" s="1"/>
  <c r="AF421" i="1" s="1"/>
  <c r="AF422" i="1" s="1"/>
  <c r="AF423" i="1" s="1"/>
  <c r="AF424" i="1" s="1"/>
  <c r="AF425" i="1" s="1"/>
  <c r="AF426" i="1" s="1"/>
  <c r="W435" i="1" s="1"/>
  <c r="W72" i="1"/>
  <c r="AA117" i="1"/>
  <c r="AA118" i="1" s="1"/>
  <c r="AA119" i="1" s="1"/>
  <c r="AA120" i="1" s="1"/>
  <c r="AA121" i="1" s="1"/>
  <c r="AA122" i="1" s="1"/>
  <c r="AF96" i="1" s="1"/>
  <c r="AF97" i="1" s="1"/>
  <c r="AF368" i="1" l="1"/>
  <c r="AF369" i="1" s="1"/>
  <c r="AF370" i="1" s="1"/>
  <c r="AF371" i="1" s="1"/>
  <c r="AF372" i="1" s="1"/>
  <c r="AF373" i="1" s="1"/>
  <c r="AF374" i="1" s="1"/>
  <c r="AF375" i="1" s="1"/>
  <c r="AF376" i="1" s="1"/>
  <c r="AF377" i="1" s="1"/>
  <c r="AF378" i="1" s="1"/>
  <c r="AF379" i="1" s="1"/>
  <c r="AF380" i="1" s="1"/>
  <c r="AF381" i="1" s="1"/>
  <c r="AF382" i="1" s="1"/>
  <c r="AF383" i="1" s="1"/>
  <c r="W392" i="1" s="1"/>
  <c r="S50" i="5"/>
  <c r="S39" i="5"/>
  <c r="S10" i="5"/>
  <c r="S14" i="5"/>
  <c r="S18" i="5"/>
  <c r="S22" i="5"/>
  <c r="S26" i="5"/>
  <c r="S48" i="5"/>
  <c r="S40" i="5"/>
  <c r="S11" i="5"/>
  <c r="S15" i="5"/>
  <c r="S19" i="5"/>
  <c r="S23" i="5"/>
  <c r="S27" i="5"/>
  <c r="S49" i="5"/>
  <c r="S38" i="5"/>
  <c r="S9" i="5"/>
  <c r="S13" i="5"/>
  <c r="S17" i="5"/>
  <c r="S21" i="5"/>
  <c r="S25" i="5"/>
  <c r="S37" i="5"/>
  <c r="S36" i="5"/>
  <c r="S12" i="5"/>
  <c r="S16" i="5"/>
  <c r="S20" i="5"/>
  <c r="S24" i="5"/>
  <c r="S8" i="5"/>
  <c r="AK52" i="11"/>
  <c r="AK49" i="11"/>
  <c r="AK50" i="11"/>
  <c r="AK51" i="11"/>
  <c r="AJ60" i="11"/>
  <c r="AJ48" i="11"/>
  <c r="AJ38" i="11"/>
  <c r="AJ34" i="11"/>
  <c r="AJ33" i="11"/>
  <c r="AJ58" i="11"/>
  <c r="AJ46" i="11"/>
  <c r="AJ32" i="11"/>
  <c r="AJ57" i="11"/>
  <c r="AJ39" i="11"/>
  <c r="AJ63" i="11"/>
  <c r="AJ59" i="11"/>
  <c r="AJ47" i="11"/>
  <c r="AJ37" i="11"/>
  <c r="AJ62" i="11"/>
  <c r="AJ36" i="11"/>
  <c r="AJ61" i="11"/>
  <c r="AJ35" i="11"/>
  <c r="M8" i="5"/>
  <c r="AE61" i="11"/>
  <c r="AE57" i="11"/>
  <c r="AE49" i="11"/>
  <c r="AE39" i="11"/>
  <c r="AE35" i="11"/>
  <c r="AE38" i="11"/>
  <c r="AE34" i="11"/>
  <c r="AE47" i="11"/>
  <c r="AE37" i="11"/>
  <c r="AE62" i="11"/>
  <c r="AE58" i="11"/>
  <c r="AE32" i="11"/>
  <c r="AE60" i="11"/>
  <c r="AE48" i="11"/>
  <c r="AE36" i="11"/>
  <c r="AE63" i="11"/>
  <c r="AE59" i="11"/>
  <c r="AE33" i="11"/>
  <c r="AE46" i="11"/>
  <c r="AE427" i="1"/>
  <c r="Z436" i="1" s="1"/>
  <c r="Z393" i="1"/>
  <c r="AE171" i="1"/>
  <c r="Z176" i="1" s="1"/>
  <c r="R20" i="5" l="1"/>
  <c r="R12" i="5"/>
  <c r="R26" i="5"/>
  <c r="R40" i="5"/>
  <c r="R15" i="5"/>
  <c r="R23" i="5"/>
  <c r="R16" i="5"/>
  <c r="AJ50" i="11"/>
  <c r="AI62" i="11"/>
  <c r="AI32" i="11"/>
  <c r="AI63" i="11"/>
  <c r="AI60" i="11"/>
  <c r="AI47" i="11"/>
  <c r="AJ52" i="11"/>
  <c r="AI57" i="11"/>
  <c r="AI37" i="11"/>
  <c r="AI48" i="11"/>
  <c r="AI33" i="11"/>
  <c r="R49" i="5"/>
  <c r="R18" i="5"/>
  <c r="R8" i="5"/>
  <c r="R11" i="5"/>
  <c r="R37" i="5"/>
  <c r="AJ51" i="11"/>
  <c r="AI46" i="11"/>
  <c r="AI61" i="11"/>
  <c r="AI34" i="11"/>
  <c r="R27" i="5"/>
  <c r="R22" i="5"/>
  <c r="R38" i="5"/>
  <c r="R21" i="5"/>
  <c r="AJ49" i="11"/>
  <c r="AI36" i="11"/>
  <c r="AI39" i="11"/>
  <c r="AI59" i="11"/>
  <c r="R48" i="5"/>
  <c r="R14" i="5"/>
  <c r="R36" i="5"/>
  <c r="R9" i="5"/>
  <c r="R17" i="5"/>
  <c r="R25" i="5"/>
  <c r="R24" i="5"/>
  <c r="AI58" i="11"/>
  <c r="R50" i="5"/>
  <c r="R19" i="5"/>
  <c r="AI35" i="11"/>
  <c r="R39" i="5"/>
  <c r="R13" i="5"/>
  <c r="R10" i="5"/>
  <c r="AI38" i="11"/>
  <c r="C57" i="11"/>
  <c r="C58" i="11"/>
  <c r="C59" i="11"/>
  <c r="C60" i="11"/>
  <c r="C61" i="11"/>
  <c r="C62" i="11"/>
  <c r="C63" i="11"/>
  <c r="C54" i="11"/>
  <c r="C55" i="11"/>
  <c r="C46" i="11"/>
  <c r="Y46" i="11" s="1"/>
  <c r="C47" i="11"/>
  <c r="Y47" i="11" s="1"/>
  <c r="C48" i="11"/>
  <c r="Y48" i="11" s="1"/>
  <c r="C49" i="11"/>
  <c r="Y49" i="11" s="1"/>
  <c r="C50" i="11"/>
  <c r="Y50" i="11" s="1"/>
  <c r="C51" i="11"/>
  <c r="Y51" i="11" s="1"/>
  <c r="C52" i="11"/>
  <c r="Y52" i="11" s="1"/>
  <c r="C41" i="11"/>
  <c r="Y41" i="11" s="1"/>
  <c r="C42" i="11"/>
  <c r="Y42" i="11" s="1"/>
  <c r="C43" i="11"/>
  <c r="Y43" i="11" s="1"/>
  <c r="C44" i="11"/>
  <c r="Y44" i="11" s="1"/>
  <c r="C32" i="11"/>
  <c r="C33" i="11"/>
  <c r="C34" i="11"/>
  <c r="C35" i="11"/>
  <c r="C36" i="11"/>
  <c r="C37" i="11"/>
  <c r="Y37" i="11" s="1"/>
  <c r="C38" i="11"/>
  <c r="C39" i="11"/>
  <c r="C25" i="11"/>
  <c r="Y25" i="11" s="1"/>
  <c r="C26" i="11"/>
  <c r="Y26" i="11" s="1"/>
  <c r="C27" i="11"/>
  <c r="Y27" i="11" s="1"/>
  <c r="C28" i="11"/>
  <c r="C29" i="11"/>
  <c r="Y29" i="11" s="1"/>
  <c r="C30" i="11"/>
  <c r="Y30" i="11" s="1"/>
  <c r="C20" i="11"/>
  <c r="Y20" i="11" s="1"/>
  <c r="C21" i="11"/>
  <c r="Y21" i="11" s="1"/>
  <c r="C22" i="11"/>
  <c r="C15" i="11"/>
  <c r="Y15" i="11" s="1"/>
  <c r="C16" i="11"/>
  <c r="Y16" i="11" s="1"/>
  <c r="C17" i="11"/>
  <c r="Y17" i="11" s="1"/>
  <c r="C18" i="11"/>
  <c r="C12" i="11"/>
  <c r="Y12" i="11" s="1"/>
  <c r="C13" i="11"/>
  <c r="Y13" i="11" s="1"/>
  <c r="C8" i="11"/>
  <c r="Y8" i="11" s="1"/>
  <c r="C9" i="11"/>
  <c r="Y9" i="11" s="1"/>
  <c r="C10" i="11"/>
  <c r="Y10" i="11" s="1"/>
  <c r="AF315" i="1"/>
  <c r="W273" i="1"/>
  <c r="AA273" i="1" s="1"/>
  <c r="AA274" i="1" s="1"/>
  <c r="AA275" i="1" s="1"/>
  <c r="AA276" i="1" s="1"/>
  <c r="AA277" i="1" s="1"/>
  <c r="AA278" i="1" s="1"/>
  <c r="AA279" i="1" s="1"/>
  <c r="AA280" i="1" s="1"/>
  <c r="AA281" i="1" s="1"/>
  <c r="AA283" i="1" s="1"/>
  <c r="AA285" i="1" s="1"/>
  <c r="AA287" i="1" s="1"/>
  <c r="AA289" i="1" s="1"/>
  <c r="AA291" i="1" s="1"/>
  <c r="AA293" i="1" s="1"/>
  <c r="AA295" i="1" s="1"/>
  <c r="AA297" i="1" s="1"/>
  <c r="AB242" i="1"/>
  <c r="W233" i="1"/>
  <c r="AA233" i="1" s="1"/>
  <c r="AA234" i="1" s="1"/>
  <c r="AA235" i="1" s="1"/>
  <c r="AA236" i="1" s="1"/>
  <c r="AA237" i="1" s="1"/>
  <c r="AA239" i="1" s="1"/>
  <c r="AA240" i="1" s="1"/>
  <c r="AA241" i="1" s="1"/>
  <c r="AA242" i="1" s="1"/>
  <c r="W59" i="1"/>
  <c r="W58" i="1"/>
  <c r="W54" i="1"/>
  <c r="AA54" i="1" s="1"/>
  <c r="AA55" i="1" s="1"/>
  <c r="AA56" i="1" s="1"/>
  <c r="AA57" i="1" s="1"/>
  <c r="AB28" i="1"/>
  <c r="W12" i="1"/>
  <c r="W10" i="1"/>
  <c r="AA10" i="1" s="1"/>
  <c r="AA11" i="1" s="1"/>
  <c r="AF316" i="1" l="1"/>
  <c r="AF317" i="1" s="1"/>
  <c r="AF318" i="1" s="1"/>
  <c r="AF319" i="1" s="1"/>
  <c r="AF320" i="1" s="1"/>
  <c r="AF321" i="1" s="1"/>
  <c r="AF322" i="1" s="1"/>
  <c r="AF323" i="1" s="1"/>
  <c r="AF324" i="1" s="1"/>
  <c r="AF325" i="1" s="1"/>
  <c r="AF326" i="1" s="1"/>
  <c r="AF327" i="1" s="1"/>
  <c r="AF329" i="1" s="1"/>
  <c r="AF330" i="1" s="1"/>
  <c r="AF331" i="1" s="1"/>
  <c r="AF332" i="1" s="1"/>
  <c r="AF333" i="1" s="1"/>
  <c r="AF334" i="1" s="1"/>
  <c r="AF335" i="1" s="1"/>
  <c r="AF336" i="1" s="1"/>
  <c r="AF337" i="1" s="1"/>
  <c r="AF338" i="1" s="1"/>
  <c r="AF339" i="1" s="1"/>
  <c r="AF340" i="1" s="1"/>
  <c r="W8" i="11"/>
  <c r="R8" i="11"/>
  <c r="N8" i="11"/>
  <c r="F8" i="11"/>
  <c r="Z8" i="11"/>
  <c r="T8" i="11"/>
  <c r="M8" i="11"/>
  <c r="X8" i="11"/>
  <c r="Q8" i="11"/>
  <c r="L8" i="11"/>
  <c r="O8" i="11"/>
  <c r="V8" i="11"/>
  <c r="K8" i="11"/>
  <c r="U8" i="11"/>
  <c r="E8" i="11"/>
  <c r="P8" i="11"/>
  <c r="E17" i="11"/>
  <c r="J17" i="11"/>
  <c r="P17" i="11"/>
  <c r="V17" i="11"/>
  <c r="I17" i="11"/>
  <c r="R17" i="11"/>
  <c r="X17" i="11"/>
  <c r="K17" i="11"/>
  <c r="S17" i="11"/>
  <c r="G17" i="11"/>
  <c r="N17" i="11"/>
  <c r="U17" i="11"/>
  <c r="W17" i="11"/>
  <c r="H17" i="11"/>
  <c r="O17" i="11"/>
  <c r="N21" i="11"/>
  <c r="S21" i="11"/>
  <c r="W21" i="11"/>
  <c r="O21" i="11"/>
  <c r="U21" i="11"/>
  <c r="Z21" i="11"/>
  <c r="G21" i="11"/>
  <c r="P21" i="11"/>
  <c r="V21" i="11"/>
  <c r="H21" i="11"/>
  <c r="Q21" i="11"/>
  <c r="X21" i="11"/>
  <c r="T21" i="11"/>
  <c r="I21" i="11"/>
  <c r="J28" i="11"/>
  <c r="N28" i="11"/>
  <c r="R28" i="11"/>
  <c r="I28" i="11"/>
  <c r="O28" i="11"/>
  <c r="Z28" i="11"/>
  <c r="K28" i="11"/>
  <c r="P28" i="11"/>
  <c r="L28" i="11"/>
  <c r="Q28" i="11"/>
  <c r="X28" i="11"/>
  <c r="F28" i="11"/>
  <c r="M28" i="11"/>
  <c r="E39" i="11"/>
  <c r="J39" i="11"/>
  <c r="N39" i="11"/>
  <c r="U39" i="11"/>
  <c r="H39" i="11"/>
  <c r="M39" i="11"/>
  <c r="V39" i="11"/>
  <c r="I39" i="11"/>
  <c r="P39" i="11"/>
  <c r="K39" i="11"/>
  <c r="Q39" i="11"/>
  <c r="L39" i="11"/>
  <c r="Z39" i="11"/>
  <c r="G39" i="11"/>
  <c r="O39" i="11"/>
  <c r="G35" i="11"/>
  <c r="K35" i="11"/>
  <c r="O35" i="11"/>
  <c r="X35" i="11"/>
  <c r="E35" i="11"/>
  <c r="J35" i="11"/>
  <c r="P35" i="11"/>
  <c r="F35" i="11"/>
  <c r="M35" i="11"/>
  <c r="Z35" i="11"/>
  <c r="H35" i="11"/>
  <c r="N35" i="11"/>
  <c r="I35" i="11"/>
  <c r="U35" i="11"/>
  <c r="L35" i="11"/>
  <c r="V35" i="11"/>
  <c r="F44" i="11"/>
  <c r="J44" i="11"/>
  <c r="R44" i="11"/>
  <c r="V44" i="11"/>
  <c r="I44" i="11"/>
  <c r="S44" i="11"/>
  <c r="X44" i="11"/>
  <c r="E44" i="11"/>
  <c r="L44" i="11"/>
  <c r="W44" i="11"/>
  <c r="G44" i="11"/>
  <c r="M44" i="11"/>
  <c r="H44" i="11"/>
  <c r="T44" i="11"/>
  <c r="U44" i="11"/>
  <c r="K44" i="11"/>
  <c r="F52" i="11"/>
  <c r="J52" i="11"/>
  <c r="O52" i="11"/>
  <c r="T52" i="11"/>
  <c r="G52" i="11"/>
  <c r="L52" i="11"/>
  <c r="S52" i="11"/>
  <c r="Z52" i="11"/>
  <c r="E52" i="11"/>
  <c r="M52" i="11"/>
  <c r="V52" i="11"/>
  <c r="H52" i="11"/>
  <c r="P52" i="11"/>
  <c r="X52" i="11"/>
  <c r="I52" i="11"/>
  <c r="R52" i="11"/>
  <c r="K52" i="11"/>
  <c r="U52" i="11"/>
  <c r="E48" i="11"/>
  <c r="I48" i="11"/>
  <c r="M48" i="11"/>
  <c r="T48" i="11"/>
  <c r="H48" i="11"/>
  <c r="Q48" i="11"/>
  <c r="W48" i="11"/>
  <c r="F48" i="11"/>
  <c r="L48" i="11"/>
  <c r="X48" i="11"/>
  <c r="G48" i="11"/>
  <c r="R48" i="11"/>
  <c r="Z48" i="11"/>
  <c r="J48" i="11"/>
  <c r="S48" i="11"/>
  <c r="U48" i="11"/>
  <c r="K48" i="11"/>
  <c r="U54" i="11"/>
  <c r="Q54" i="11"/>
  <c r="M54" i="11"/>
  <c r="I54" i="11"/>
  <c r="S54" i="11"/>
  <c r="N54" i="11"/>
  <c r="H54" i="11"/>
  <c r="T54" i="11"/>
  <c r="L54" i="11"/>
  <c r="E54" i="11"/>
  <c r="R54" i="11"/>
  <c r="K54" i="11"/>
  <c r="W54" i="11"/>
  <c r="P54" i="11"/>
  <c r="J54" i="11"/>
  <c r="V54" i="11"/>
  <c r="O54" i="11"/>
  <c r="G54" i="11"/>
  <c r="U60" i="11"/>
  <c r="Q60" i="11"/>
  <c r="M60" i="11"/>
  <c r="I60" i="11"/>
  <c r="E60" i="11"/>
  <c r="T60" i="11"/>
  <c r="O60" i="11"/>
  <c r="J60" i="11"/>
  <c r="Z60" i="11"/>
  <c r="S60" i="11"/>
  <c r="N60" i="11"/>
  <c r="H60" i="11"/>
  <c r="V60" i="11"/>
  <c r="K60" i="11"/>
  <c r="R60" i="11"/>
  <c r="G60" i="11"/>
  <c r="P60" i="11"/>
  <c r="F60" i="11"/>
  <c r="W60" i="11"/>
  <c r="L60" i="11"/>
  <c r="E10" i="11"/>
  <c r="J10" i="11"/>
  <c r="O10" i="11"/>
  <c r="H10" i="11"/>
  <c r="Q10" i="11"/>
  <c r="K10" i="11"/>
  <c r="S10" i="11"/>
  <c r="G10" i="11"/>
  <c r="Z10" i="11"/>
  <c r="L10" i="11"/>
  <c r="M10" i="11"/>
  <c r="F10" i="11"/>
  <c r="X10" i="11"/>
  <c r="X12" i="11"/>
  <c r="T12" i="11"/>
  <c r="P12" i="11"/>
  <c r="L12" i="11"/>
  <c r="H12" i="11"/>
  <c r="V12" i="11"/>
  <c r="Q12" i="11"/>
  <c r="K12" i="11"/>
  <c r="Z12" i="11"/>
  <c r="U12" i="11"/>
  <c r="O12" i="11"/>
  <c r="J12" i="11"/>
  <c r="S12" i="11"/>
  <c r="N12" i="11"/>
  <c r="I12" i="11"/>
  <c r="G12" i="11"/>
  <c r="W12" i="11"/>
  <c r="R12" i="11"/>
  <c r="M12" i="11"/>
  <c r="Z15" i="11"/>
  <c r="Q15" i="11"/>
  <c r="I15" i="11"/>
  <c r="X15" i="11"/>
  <c r="N15" i="11"/>
  <c r="S15" i="11"/>
  <c r="H15" i="11"/>
  <c r="P15" i="11"/>
  <c r="G15" i="11"/>
  <c r="O15" i="11"/>
  <c r="E15" i="11"/>
  <c r="K30" i="11"/>
  <c r="Q30" i="11"/>
  <c r="I30" i="11"/>
  <c r="P30" i="11"/>
  <c r="J30" i="11"/>
  <c r="X30" i="11"/>
  <c r="N30" i="11"/>
  <c r="O30" i="11"/>
  <c r="Z30" i="11"/>
  <c r="G26" i="11"/>
  <c r="O26" i="11"/>
  <c r="S26" i="11"/>
  <c r="Z26" i="11"/>
  <c r="N26" i="11"/>
  <c r="T26" i="11"/>
  <c r="P26" i="11"/>
  <c r="X26" i="11"/>
  <c r="H26" i="11"/>
  <c r="Q26" i="11"/>
  <c r="I26" i="11"/>
  <c r="R26" i="11"/>
  <c r="H37" i="11"/>
  <c r="M37" i="11"/>
  <c r="U37" i="11"/>
  <c r="Z37" i="11"/>
  <c r="F37" i="11"/>
  <c r="L37" i="11"/>
  <c r="W37" i="11"/>
  <c r="K37" i="11"/>
  <c r="X37" i="11"/>
  <c r="E37" i="11"/>
  <c r="N37" i="11"/>
  <c r="G37" i="11"/>
  <c r="P37" i="11"/>
  <c r="J37" i="11"/>
  <c r="Q37" i="11"/>
  <c r="I33" i="11"/>
  <c r="M33" i="11"/>
  <c r="Q33" i="11"/>
  <c r="V33" i="11"/>
  <c r="G33" i="11"/>
  <c r="L33" i="11"/>
  <c r="R33" i="11"/>
  <c r="X33" i="11"/>
  <c r="K33" i="11"/>
  <c r="S33" i="11"/>
  <c r="F33" i="11"/>
  <c r="N33" i="11"/>
  <c r="T33" i="11"/>
  <c r="H33" i="11"/>
  <c r="O33" i="11"/>
  <c r="W33" i="11"/>
  <c r="P33" i="11"/>
  <c r="Z33" i="11"/>
  <c r="J33" i="11"/>
  <c r="E42" i="11"/>
  <c r="I42" i="11"/>
  <c r="M42" i="11"/>
  <c r="U42" i="11"/>
  <c r="G42" i="11"/>
  <c r="L42" i="11"/>
  <c r="V42" i="11"/>
  <c r="K42" i="11"/>
  <c r="W42" i="11"/>
  <c r="F42" i="11"/>
  <c r="R42" i="11"/>
  <c r="X42" i="11"/>
  <c r="H42" i="11"/>
  <c r="S42" i="11"/>
  <c r="Z42" i="11"/>
  <c r="J42" i="11"/>
  <c r="T42" i="11"/>
  <c r="E50" i="11"/>
  <c r="I50" i="11"/>
  <c r="M50" i="11"/>
  <c r="V50" i="11"/>
  <c r="Z50" i="11"/>
  <c r="J50" i="11"/>
  <c r="S50" i="11"/>
  <c r="F50" i="11"/>
  <c r="L50" i="11"/>
  <c r="X50" i="11"/>
  <c r="G50" i="11"/>
  <c r="Q50" i="11"/>
  <c r="H50" i="11"/>
  <c r="T50" i="11"/>
  <c r="K50" i="11"/>
  <c r="W50" i="11"/>
  <c r="X46" i="11"/>
  <c r="S46" i="11"/>
  <c r="L46" i="11"/>
  <c r="H46" i="11"/>
  <c r="V46" i="11"/>
  <c r="M46" i="11"/>
  <c r="G46" i="11"/>
  <c r="W46" i="11"/>
  <c r="K46" i="11"/>
  <c r="E46" i="11"/>
  <c r="T46" i="11"/>
  <c r="J46" i="11"/>
  <c r="Z46" i="11"/>
  <c r="Q46" i="11"/>
  <c r="I46" i="11"/>
  <c r="P46" i="11"/>
  <c r="F46" i="11"/>
  <c r="T62" i="11"/>
  <c r="O62" i="11"/>
  <c r="K62" i="11"/>
  <c r="G62" i="11"/>
  <c r="U62" i="11"/>
  <c r="N62" i="11"/>
  <c r="I62" i="11"/>
  <c r="S62" i="11"/>
  <c r="M62" i="11"/>
  <c r="H62" i="11"/>
  <c r="P62" i="11"/>
  <c r="E62" i="11"/>
  <c r="Z62" i="11"/>
  <c r="L62" i="11"/>
  <c r="V62" i="11"/>
  <c r="J62" i="11"/>
  <c r="R62" i="11"/>
  <c r="F62" i="11"/>
  <c r="X58" i="11"/>
  <c r="S58" i="11"/>
  <c r="N58" i="11"/>
  <c r="I58" i="11"/>
  <c r="E58" i="11"/>
  <c r="W58" i="11"/>
  <c r="Q58" i="11"/>
  <c r="K58" i="11"/>
  <c r="U58" i="11"/>
  <c r="O58" i="11"/>
  <c r="H58" i="11"/>
  <c r="L58" i="11"/>
  <c r="T58" i="11"/>
  <c r="G58" i="11"/>
  <c r="R58" i="11"/>
  <c r="F58" i="11"/>
  <c r="M58" i="11"/>
  <c r="F13" i="11"/>
  <c r="M13" i="11"/>
  <c r="Q13" i="11"/>
  <c r="U13" i="11"/>
  <c r="J13" i="11"/>
  <c r="O13" i="11"/>
  <c r="T13" i="11"/>
  <c r="Z13" i="11"/>
  <c r="K13" i="11"/>
  <c r="P13" i="11"/>
  <c r="V13" i="11"/>
  <c r="L13" i="11"/>
  <c r="R13" i="11"/>
  <c r="W13" i="11"/>
  <c r="X13" i="11"/>
  <c r="N13" i="11"/>
  <c r="S13" i="11"/>
  <c r="E16" i="11"/>
  <c r="N16" i="11"/>
  <c r="S16" i="11"/>
  <c r="O16" i="11"/>
  <c r="G16" i="11"/>
  <c r="P16" i="11"/>
  <c r="Z16" i="11"/>
  <c r="H16" i="11"/>
  <c r="Q16" i="11"/>
  <c r="I16" i="11"/>
  <c r="X16" i="11"/>
  <c r="W20" i="11"/>
  <c r="S20" i="11"/>
  <c r="N20" i="11"/>
  <c r="V20" i="11"/>
  <c r="P20" i="11"/>
  <c r="G20" i="11"/>
  <c r="Z20" i="11"/>
  <c r="U20" i="11"/>
  <c r="O20" i="11"/>
  <c r="T20" i="11"/>
  <c r="I20" i="11"/>
  <c r="X20" i="11"/>
  <c r="Q20" i="11"/>
  <c r="H20" i="11"/>
  <c r="I27" i="11"/>
  <c r="M27" i="11"/>
  <c r="Q27" i="11"/>
  <c r="U27" i="11"/>
  <c r="G27" i="11"/>
  <c r="L27" i="11"/>
  <c r="R27" i="11"/>
  <c r="W27" i="11"/>
  <c r="H27" i="11"/>
  <c r="N27" i="11"/>
  <c r="S27" i="11"/>
  <c r="X27" i="11"/>
  <c r="J27" i="11"/>
  <c r="O27" i="11"/>
  <c r="T27" i="11"/>
  <c r="Z27" i="11"/>
  <c r="P27" i="11"/>
  <c r="V27" i="11"/>
  <c r="F27" i="11"/>
  <c r="K27" i="11"/>
  <c r="H38" i="11"/>
  <c r="M38" i="11"/>
  <c r="U38" i="11"/>
  <c r="F38" i="11"/>
  <c r="L38" i="11"/>
  <c r="V38" i="11"/>
  <c r="J38" i="11"/>
  <c r="P38" i="11"/>
  <c r="K38" i="11"/>
  <c r="X38" i="11"/>
  <c r="E38" i="11"/>
  <c r="N38" i="11"/>
  <c r="Z38" i="11"/>
  <c r="G38" i="11"/>
  <c r="O38" i="11"/>
  <c r="E34" i="11"/>
  <c r="J34" i="11"/>
  <c r="N34" i="11"/>
  <c r="X34" i="11"/>
  <c r="H34" i="11"/>
  <c r="O34" i="11"/>
  <c r="F34" i="11"/>
  <c r="M34" i="11"/>
  <c r="G34" i="11"/>
  <c r="Q34" i="11"/>
  <c r="K34" i="11"/>
  <c r="W34" i="11"/>
  <c r="L34" i="11"/>
  <c r="Z34" i="11"/>
  <c r="G43" i="11"/>
  <c r="K43" i="11"/>
  <c r="S43" i="11"/>
  <c r="W43" i="11"/>
  <c r="E43" i="11"/>
  <c r="J43" i="11"/>
  <c r="T43" i="11"/>
  <c r="H43" i="11"/>
  <c r="R43" i="11"/>
  <c r="I43" i="11"/>
  <c r="U43" i="11"/>
  <c r="L43" i="11"/>
  <c r="V43" i="11"/>
  <c r="F43" i="11"/>
  <c r="M43" i="11"/>
  <c r="X43" i="11"/>
  <c r="H51" i="11"/>
  <c r="L51" i="11"/>
  <c r="S51" i="11"/>
  <c r="X51" i="11"/>
  <c r="I51" i="11"/>
  <c r="P51" i="11"/>
  <c r="W51" i="11"/>
  <c r="J51" i="11"/>
  <c r="U51" i="11"/>
  <c r="E51" i="11"/>
  <c r="K51" i="11"/>
  <c r="V51" i="11"/>
  <c r="F51" i="11"/>
  <c r="M51" i="11"/>
  <c r="Z51" i="11"/>
  <c r="G51" i="11"/>
  <c r="Q51" i="11"/>
  <c r="E47" i="11"/>
  <c r="I47" i="11"/>
  <c r="M47" i="11"/>
  <c r="S47" i="11"/>
  <c r="W47" i="11"/>
  <c r="G47" i="11"/>
  <c r="L47" i="11"/>
  <c r="T47" i="11"/>
  <c r="K47" i="11"/>
  <c r="U47" i="11"/>
  <c r="F47" i="11"/>
  <c r="P47" i="11"/>
  <c r="V47" i="11"/>
  <c r="H47" i="11"/>
  <c r="Q47" i="11"/>
  <c r="X47" i="11"/>
  <c r="J47" i="11"/>
  <c r="R47" i="11"/>
  <c r="Z47" i="11"/>
  <c r="V63" i="11"/>
  <c r="R63" i="11"/>
  <c r="M63" i="11"/>
  <c r="I63" i="11"/>
  <c r="E63" i="11"/>
  <c r="S63" i="11"/>
  <c r="L63" i="11"/>
  <c r="G63" i="11"/>
  <c r="W63" i="11"/>
  <c r="P63" i="11"/>
  <c r="K63" i="11"/>
  <c r="F63" i="11"/>
  <c r="T63" i="11"/>
  <c r="H63" i="11"/>
  <c r="O63" i="11"/>
  <c r="N63" i="11"/>
  <c r="U63" i="11"/>
  <c r="J63" i="11"/>
  <c r="S59" i="11"/>
  <c r="N59" i="11"/>
  <c r="H59" i="11"/>
  <c r="X59" i="11"/>
  <c r="Q59" i="11"/>
  <c r="I59" i="11"/>
  <c r="U59" i="11"/>
  <c r="O59" i="11"/>
  <c r="G59" i="11"/>
  <c r="R59" i="11"/>
  <c r="E59" i="11"/>
  <c r="M59" i="11"/>
  <c r="K59" i="11"/>
  <c r="T59" i="11"/>
  <c r="F59" i="11"/>
  <c r="K9" i="11"/>
  <c r="O9" i="11"/>
  <c r="S9" i="11"/>
  <c r="W9" i="11"/>
  <c r="F9" i="11"/>
  <c r="N9" i="11"/>
  <c r="T9" i="11"/>
  <c r="H9" i="11"/>
  <c r="P9" i="11"/>
  <c r="U9" i="11"/>
  <c r="Z9" i="11"/>
  <c r="R9" i="11"/>
  <c r="L9" i="11"/>
  <c r="V9" i="11"/>
  <c r="M9" i="11"/>
  <c r="X9" i="11"/>
  <c r="Q9" i="11"/>
  <c r="E18" i="11"/>
  <c r="N18" i="11"/>
  <c r="R18" i="11"/>
  <c r="I18" i="11"/>
  <c r="S18" i="11"/>
  <c r="O18" i="11"/>
  <c r="X18" i="11"/>
  <c r="G18" i="11"/>
  <c r="P18" i="11"/>
  <c r="Z18" i="11"/>
  <c r="H18" i="11"/>
  <c r="Q18" i="11"/>
  <c r="G22" i="11"/>
  <c r="K22" i="11"/>
  <c r="O22" i="11"/>
  <c r="U22" i="11"/>
  <c r="Z22" i="11"/>
  <c r="L22" i="11"/>
  <c r="Q22" i="11"/>
  <c r="X22" i="11"/>
  <c r="H22" i="11"/>
  <c r="M22" i="11"/>
  <c r="T22" i="11"/>
  <c r="I22" i="11"/>
  <c r="N22" i="11"/>
  <c r="V22" i="11"/>
  <c r="W22" i="11"/>
  <c r="J22" i="11"/>
  <c r="P22" i="11"/>
  <c r="J29" i="11"/>
  <c r="N29" i="11"/>
  <c r="U29" i="11"/>
  <c r="M29" i="11"/>
  <c r="V29" i="11"/>
  <c r="F29" i="11"/>
  <c r="O29" i="11"/>
  <c r="W29" i="11"/>
  <c r="K29" i="11"/>
  <c r="P29" i="11"/>
  <c r="X29" i="11"/>
  <c r="L29" i="11"/>
  <c r="Q29" i="11"/>
  <c r="Z29" i="11"/>
  <c r="I25" i="11"/>
  <c r="N25" i="11"/>
  <c r="R25" i="11"/>
  <c r="W25" i="11"/>
  <c r="M25" i="11"/>
  <c r="S25" i="11"/>
  <c r="O25" i="11"/>
  <c r="U25" i="11"/>
  <c r="Z25" i="11"/>
  <c r="K25" i="11"/>
  <c r="P25" i="11"/>
  <c r="V25" i="11"/>
  <c r="L25" i="11"/>
  <c r="Q25" i="11"/>
  <c r="X25" i="11"/>
  <c r="G36" i="11"/>
  <c r="K36" i="11"/>
  <c r="P36" i="11"/>
  <c r="Z36" i="11"/>
  <c r="E36" i="11"/>
  <c r="J36" i="11"/>
  <c r="Q36" i="11"/>
  <c r="L36" i="11"/>
  <c r="W36" i="11"/>
  <c r="F36" i="11"/>
  <c r="M36" i="11"/>
  <c r="H36" i="11"/>
  <c r="N36" i="11"/>
  <c r="I36" i="11"/>
  <c r="U36" i="11"/>
  <c r="W32" i="11"/>
  <c r="N32" i="11"/>
  <c r="J32" i="11"/>
  <c r="X32" i="11"/>
  <c r="M32" i="11"/>
  <c r="G32" i="11"/>
  <c r="V32" i="11"/>
  <c r="L32" i="11"/>
  <c r="F32" i="11"/>
  <c r="Q32" i="11"/>
  <c r="K32" i="11"/>
  <c r="H32" i="11"/>
  <c r="Z32" i="11"/>
  <c r="P32" i="11"/>
  <c r="Z41" i="11"/>
  <c r="T41" i="11"/>
  <c r="J41" i="11"/>
  <c r="E41" i="11"/>
  <c r="U41" i="11"/>
  <c r="I41" i="11"/>
  <c r="S41" i="11"/>
  <c r="G41" i="11"/>
  <c r="R41" i="11"/>
  <c r="K41" i="11"/>
  <c r="X41" i="11"/>
  <c r="H41" i="11"/>
  <c r="G49" i="11"/>
  <c r="K49" i="11"/>
  <c r="R49" i="11"/>
  <c r="V49" i="11"/>
  <c r="F49" i="11"/>
  <c r="L49" i="11"/>
  <c r="T49" i="11"/>
  <c r="Z49" i="11"/>
  <c r="I49" i="11"/>
  <c r="S49" i="11"/>
  <c r="J49" i="11"/>
  <c r="U49" i="11"/>
  <c r="E49" i="11"/>
  <c r="M49" i="11"/>
  <c r="X49" i="11"/>
  <c r="H49" i="11"/>
  <c r="O49" i="11"/>
  <c r="E55" i="11"/>
  <c r="K55" i="11"/>
  <c r="O55" i="11"/>
  <c r="S55" i="11"/>
  <c r="W55" i="11"/>
  <c r="G55" i="11"/>
  <c r="M55" i="11"/>
  <c r="R55" i="11"/>
  <c r="X55" i="11"/>
  <c r="H55" i="11"/>
  <c r="N55" i="11"/>
  <c r="T55" i="11"/>
  <c r="I55" i="11"/>
  <c r="U55" i="11"/>
  <c r="L55" i="11"/>
  <c r="V55" i="11"/>
  <c r="P55" i="11"/>
  <c r="Q55" i="11"/>
  <c r="W61" i="11"/>
  <c r="S61" i="11"/>
  <c r="M61" i="11"/>
  <c r="I61" i="11"/>
  <c r="E61" i="11"/>
  <c r="X61" i="11"/>
  <c r="R61" i="11"/>
  <c r="K61" i="11"/>
  <c r="F61" i="11"/>
  <c r="V61" i="11"/>
  <c r="Q61" i="11"/>
  <c r="J61" i="11"/>
  <c r="L61" i="11"/>
  <c r="U61" i="11"/>
  <c r="H61" i="11"/>
  <c r="T61" i="11"/>
  <c r="G61" i="11"/>
  <c r="N61" i="11"/>
  <c r="T57" i="11"/>
  <c r="P57" i="11"/>
  <c r="K57" i="11"/>
  <c r="G57" i="11"/>
  <c r="X57" i="11"/>
  <c r="R57" i="11"/>
  <c r="L57" i="11"/>
  <c r="F57" i="11"/>
  <c r="W57" i="11"/>
  <c r="Q57" i="11"/>
  <c r="J57" i="11"/>
  <c r="E57" i="11"/>
  <c r="S57" i="11"/>
  <c r="H57" i="11"/>
  <c r="N57" i="11"/>
  <c r="M57" i="11"/>
  <c r="V57" i="11"/>
  <c r="I57" i="11"/>
  <c r="AA243" i="1"/>
  <c r="AA244" i="1" s="1"/>
  <c r="AA245" i="1" s="1"/>
  <c r="AA246" i="1" s="1"/>
  <c r="AA247" i="1" s="1"/>
  <c r="AA248" i="1" s="1"/>
  <c r="AA249" i="1" s="1"/>
  <c r="AA250" i="1" s="1"/>
  <c r="AA251" i="1" s="1"/>
  <c r="AA252" i="1" s="1"/>
  <c r="AA253" i="1" s="1"/>
  <c r="AA254" i="1" s="1"/>
  <c r="AF228" i="1" s="1"/>
  <c r="AF229" i="1" s="1"/>
  <c r="AF230" i="1" s="1"/>
  <c r="AF231" i="1" s="1"/>
  <c r="AF232" i="1" s="1"/>
  <c r="AF233" i="1" s="1"/>
  <c r="AF234" i="1" s="1"/>
  <c r="AF235" i="1" s="1"/>
  <c r="AF236" i="1" s="1"/>
  <c r="AF237" i="1" s="1"/>
  <c r="AF239" i="1" s="1"/>
  <c r="AF240" i="1" s="1"/>
  <c r="AF241" i="1" s="1"/>
  <c r="AF242" i="1" s="1"/>
  <c r="AF243" i="1" s="1"/>
  <c r="AF244" i="1" s="1"/>
  <c r="AF245" i="1" s="1"/>
  <c r="AF246" i="1" s="1"/>
  <c r="AF247" i="1" s="1"/>
  <c r="AF248" i="1" s="1"/>
  <c r="AF249" i="1" s="1"/>
  <c r="AF250" i="1" s="1"/>
  <c r="AF251" i="1" s="1"/>
  <c r="AF252" i="1" s="1"/>
  <c r="AF253" i="1" s="1"/>
  <c r="AF254" i="1" s="1"/>
  <c r="W263" i="1" s="1"/>
  <c r="AA12" i="1"/>
  <c r="AA13" i="1" s="1"/>
  <c r="AA14" i="1" s="1"/>
  <c r="AA15" i="1" s="1"/>
  <c r="AA16" i="1" s="1"/>
  <c r="AA17" i="1" s="1"/>
  <c r="AA18" i="1" s="1"/>
  <c r="AA20" i="1" s="1"/>
  <c r="AA21" i="1" s="1"/>
  <c r="AA58" i="1"/>
  <c r="AA59" i="1" s="1"/>
  <c r="AA60" i="1" s="1"/>
  <c r="AA61" i="1" s="1"/>
  <c r="AA62" i="1" s="1"/>
  <c r="AA64" i="1" s="1"/>
  <c r="AA65" i="1" s="1"/>
  <c r="AA66" i="1" s="1"/>
  <c r="AA67" i="1" s="1"/>
  <c r="AA68" i="1" s="1"/>
  <c r="AA69" i="1" s="1"/>
  <c r="AA70" i="1" s="1"/>
  <c r="AA71" i="1" s="1"/>
  <c r="AA72" i="1" s="1"/>
  <c r="AA73" i="1" s="1"/>
  <c r="AA74" i="1" s="1"/>
  <c r="AA75" i="1" s="1"/>
  <c r="AA76" i="1" s="1"/>
  <c r="AA77" i="1" s="1"/>
  <c r="AA78" i="1" s="1"/>
  <c r="AA79" i="1" s="1"/>
  <c r="AF53" i="1" s="1"/>
  <c r="AF54" i="1" s="1"/>
  <c r="AF55" i="1" s="1"/>
  <c r="AF56" i="1" s="1"/>
  <c r="AF57" i="1" s="1"/>
  <c r="AF58" i="1" s="1"/>
  <c r="AF59" i="1" s="1"/>
  <c r="AF60" i="1" s="1"/>
  <c r="AF61" i="1" s="1"/>
  <c r="AF62" i="1" s="1"/>
  <c r="AF64" i="1" s="1"/>
  <c r="AF65" i="1" s="1"/>
  <c r="AF66" i="1" s="1"/>
  <c r="AF67" i="1" s="1"/>
  <c r="AF68" i="1" s="1"/>
  <c r="AF69" i="1" s="1"/>
  <c r="AF70" i="1" s="1"/>
  <c r="AF71" i="1" s="1"/>
  <c r="AF72" i="1" s="1"/>
  <c r="AF73" i="1" s="1"/>
  <c r="AF74" i="1" s="1"/>
  <c r="AF75" i="1" s="1"/>
  <c r="AF76" i="1" s="1"/>
  <c r="AF77" i="1" s="1"/>
  <c r="AF78" i="1" s="1"/>
  <c r="AF79" i="1" s="1"/>
  <c r="W88" i="1" s="1"/>
  <c r="AF271" i="1"/>
  <c r="AF272" i="1" s="1"/>
  <c r="AF273" i="1" s="1"/>
  <c r="AF274" i="1" s="1"/>
  <c r="AF275" i="1" s="1"/>
  <c r="AF276" i="1" s="1"/>
  <c r="AF277" i="1" s="1"/>
  <c r="AF278" i="1" s="1"/>
  <c r="AF279" i="1" s="1"/>
  <c r="AF280" i="1" s="1"/>
  <c r="AF281" i="1" s="1"/>
  <c r="AF283" i="1" s="1"/>
  <c r="AF284" i="1" s="1"/>
  <c r="AF285" i="1" s="1"/>
  <c r="AF286" i="1" s="1"/>
  <c r="AF287" i="1" s="1"/>
  <c r="AF288" i="1" s="1"/>
  <c r="AF289" i="1" s="1"/>
  <c r="AF290" i="1" s="1"/>
  <c r="AF291" i="1" s="1"/>
  <c r="AF292" i="1" s="1"/>
  <c r="AF293" i="1" s="1"/>
  <c r="AF294" i="1" s="1"/>
  <c r="A55" i="11"/>
  <c r="A54" i="11"/>
  <c r="A42" i="11"/>
  <c r="A43" i="11"/>
  <c r="A44" i="11"/>
  <c r="A41" i="11"/>
  <c r="A25" i="11"/>
  <c r="A26" i="11"/>
  <c r="A27" i="11"/>
  <c r="A28" i="11"/>
  <c r="A29" i="11"/>
  <c r="A30" i="11"/>
  <c r="A24" i="11"/>
  <c r="A21" i="11"/>
  <c r="A22" i="11"/>
  <c r="A20" i="11"/>
  <c r="A16" i="11"/>
  <c r="A17" i="11"/>
  <c r="A18" i="11"/>
  <c r="A15" i="11"/>
  <c r="A13" i="11"/>
  <c r="A12" i="11"/>
  <c r="A53" i="11"/>
  <c r="AC56" i="11" s="1"/>
  <c r="A40" i="11"/>
  <c r="A23" i="11"/>
  <c r="AC31" i="11" s="1"/>
  <c r="A19" i="11"/>
  <c r="A14" i="11"/>
  <c r="A11" i="11"/>
  <c r="A10" i="11"/>
  <c r="A9" i="11"/>
  <c r="A8" i="11"/>
  <c r="A7" i="11"/>
  <c r="Z2" i="11"/>
  <c r="Y2" i="11"/>
  <c r="X2" i="11"/>
  <c r="W2" i="11"/>
  <c r="V2" i="11"/>
  <c r="U2" i="11"/>
  <c r="T2" i="11"/>
  <c r="S2" i="11"/>
  <c r="R2" i="11"/>
  <c r="Q2" i="11"/>
  <c r="P2" i="11"/>
  <c r="O2" i="11"/>
  <c r="N2" i="11"/>
  <c r="M2" i="11"/>
  <c r="L2" i="11"/>
  <c r="K2" i="11"/>
  <c r="J2" i="11"/>
  <c r="I2" i="11"/>
  <c r="H2" i="11"/>
  <c r="G2" i="11"/>
  <c r="F2" i="11"/>
  <c r="E2" i="11"/>
  <c r="AF295" i="1" l="1"/>
  <c r="AF296" i="1" s="1"/>
  <c r="AF297" i="1" s="1"/>
  <c r="W306" i="1" s="1"/>
  <c r="O37" i="5"/>
  <c r="O12" i="5"/>
  <c r="O16" i="5"/>
  <c r="O20" i="5"/>
  <c r="O24" i="5"/>
  <c r="O40" i="5"/>
  <c r="O11" i="5"/>
  <c r="O15" i="5"/>
  <c r="O19" i="5"/>
  <c r="O23" i="5"/>
  <c r="O27" i="5"/>
  <c r="O49" i="5"/>
  <c r="O48" i="5"/>
  <c r="O38" i="5"/>
  <c r="O9" i="5"/>
  <c r="O13" i="5"/>
  <c r="O17" i="5"/>
  <c r="O21" i="5"/>
  <c r="O25" i="5"/>
  <c r="O50" i="5"/>
  <c r="O39" i="5"/>
  <c r="O36" i="5"/>
  <c r="O10" i="5"/>
  <c r="O14" i="5"/>
  <c r="O18" i="5"/>
  <c r="O22" i="5"/>
  <c r="O26" i="5"/>
  <c r="O8" i="5"/>
  <c r="K48" i="5"/>
  <c r="K50" i="5"/>
  <c r="K37" i="5"/>
  <c r="K39" i="5"/>
  <c r="K10" i="5"/>
  <c r="K12" i="5"/>
  <c r="K14" i="5"/>
  <c r="K16" i="5"/>
  <c r="K18" i="5"/>
  <c r="K20" i="5"/>
  <c r="K22" i="5"/>
  <c r="K24" i="5"/>
  <c r="K26" i="5"/>
  <c r="K49" i="5"/>
  <c r="K38" i="5"/>
  <c r="K40" i="5"/>
  <c r="K9" i="5"/>
  <c r="K11" i="5"/>
  <c r="K13" i="5"/>
  <c r="K15" i="5"/>
  <c r="K19" i="5"/>
  <c r="K21" i="5"/>
  <c r="K23" i="5"/>
  <c r="K27" i="5"/>
  <c r="K36" i="5"/>
  <c r="K17" i="5"/>
  <c r="K25" i="5"/>
  <c r="AG63" i="11"/>
  <c r="AG62" i="11"/>
  <c r="AG61" i="11"/>
  <c r="AG59" i="11"/>
  <c r="AG47" i="11"/>
  <c r="AG37" i="11"/>
  <c r="AG33" i="11"/>
  <c r="AG57" i="11"/>
  <c r="AG36" i="11"/>
  <c r="AG60" i="11"/>
  <c r="AG46" i="11"/>
  <c r="AG32" i="11"/>
  <c r="AG39" i="11"/>
  <c r="AG35" i="11"/>
  <c r="AG58" i="11"/>
  <c r="AG48" i="11"/>
  <c r="AG38" i="11"/>
  <c r="AG34" i="11"/>
  <c r="AF9" i="11"/>
  <c r="AF10" i="11"/>
  <c r="AF8" i="11"/>
  <c r="AE10" i="11"/>
  <c r="AE8" i="11"/>
  <c r="AE9" i="11"/>
  <c r="AK10" i="11"/>
  <c r="AK9" i="11"/>
  <c r="AK8" i="11"/>
  <c r="AJ8" i="11"/>
  <c r="AJ9" i="11"/>
  <c r="AJ10" i="11"/>
  <c r="AF42" i="11"/>
  <c r="AF43" i="11"/>
  <c r="AF41" i="11"/>
  <c r="AF44" i="11"/>
  <c r="AE42" i="11"/>
  <c r="AE41" i="11"/>
  <c r="AE43" i="11"/>
  <c r="AE44" i="11"/>
  <c r="AK42" i="11"/>
  <c r="AK43" i="11"/>
  <c r="AK44" i="11"/>
  <c r="AJ43" i="11"/>
  <c r="AK41" i="11"/>
  <c r="AJ42" i="11"/>
  <c r="AJ41" i="11"/>
  <c r="AJ44" i="11"/>
  <c r="AF54" i="11"/>
  <c r="AF55" i="11"/>
  <c r="AE55" i="11"/>
  <c r="AE54" i="11"/>
  <c r="AJ55" i="11"/>
  <c r="AK54" i="11"/>
  <c r="AJ54" i="11"/>
  <c r="AK55" i="11"/>
  <c r="AF15" i="11"/>
  <c r="AF17" i="11"/>
  <c r="AF18" i="11"/>
  <c r="AF16" i="11"/>
  <c r="AE16" i="11"/>
  <c r="AE15" i="11"/>
  <c r="AE17" i="11"/>
  <c r="AE18" i="11"/>
  <c r="AK18" i="11"/>
  <c r="AK16" i="11"/>
  <c r="AJ16" i="11"/>
  <c r="AJ15" i="11"/>
  <c r="AJ18" i="11"/>
  <c r="AJ17" i="11"/>
  <c r="AK15" i="11"/>
  <c r="AK17" i="11"/>
  <c r="AF21" i="11"/>
  <c r="AF22" i="11"/>
  <c r="AF20" i="11"/>
  <c r="AE20" i="11"/>
  <c r="AE22" i="11"/>
  <c r="AE21" i="11"/>
  <c r="AK21" i="11"/>
  <c r="AK20" i="11"/>
  <c r="AJ21" i="11"/>
  <c r="AK22" i="11"/>
  <c r="AJ22" i="11"/>
  <c r="AJ20" i="11"/>
  <c r="AF13" i="11"/>
  <c r="AF12" i="11"/>
  <c r="AE13" i="11"/>
  <c r="AE12" i="11"/>
  <c r="AJ12" i="11"/>
  <c r="AJ13" i="11"/>
  <c r="AK12" i="11"/>
  <c r="AK13" i="11"/>
  <c r="AF29" i="11"/>
  <c r="AF30" i="11"/>
  <c r="AF26" i="11"/>
  <c r="AF28" i="11"/>
  <c r="AF27" i="11"/>
  <c r="AF24" i="11"/>
  <c r="AF25" i="11"/>
  <c r="AE29" i="11"/>
  <c r="AE28" i="11"/>
  <c r="AE27" i="11"/>
  <c r="AE30" i="11"/>
  <c r="AE26" i="11"/>
  <c r="AE25" i="11"/>
  <c r="AE24" i="11"/>
  <c r="AK24" i="11"/>
  <c r="AJ25" i="11"/>
  <c r="AJ30" i="11"/>
  <c r="AK28" i="11"/>
  <c r="AK26" i="11"/>
  <c r="AJ27" i="11"/>
  <c r="AK25" i="11"/>
  <c r="AK30" i="11"/>
  <c r="AJ29" i="11"/>
  <c r="AJ26" i="11"/>
  <c r="AK29" i="11"/>
  <c r="AK27" i="11"/>
  <c r="AJ24" i="11"/>
  <c r="AJ28" i="11"/>
  <c r="AC55" i="11"/>
  <c r="AC25" i="11"/>
  <c r="AC26" i="11"/>
  <c r="AC27" i="11"/>
  <c r="AC28" i="11"/>
  <c r="AC29" i="11"/>
  <c r="AC30" i="11"/>
  <c r="AC16" i="11"/>
  <c r="AC17" i="11"/>
  <c r="AC18" i="11"/>
  <c r="AC9" i="11"/>
  <c r="AC10" i="11"/>
  <c r="AC50" i="11"/>
  <c r="AC51" i="11"/>
  <c r="AC52" i="11"/>
  <c r="AC43" i="11"/>
  <c r="AC22" i="11"/>
  <c r="AC8" i="11"/>
  <c r="AC20" i="11"/>
  <c r="AC54" i="11"/>
  <c r="AC24" i="11"/>
  <c r="AC15" i="11"/>
  <c r="AC42" i="11"/>
  <c r="AC44" i="11"/>
  <c r="AC21" i="11"/>
  <c r="AC13" i="11"/>
  <c r="AC41" i="11"/>
  <c r="AC12" i="11"/>
  <c r="AG55" i="11"/>
  <c r="AG43" i="11"/>
  <c r="AG25" i="11"/>
  <c r="AG29" i="11"/>
  <c r="AG21" i="11"/>
  <c r="AG16" i="11"/>
  <c r="AG9" i="11"/>
  <c r="AG15" i="11"/>
  <c r="AG22" i="11"/>
  <c r="AG13" i="11"/>
  <c r="AG20" i="11"/>
  <c r="AG49" i="11"/>
  <c r="AG24" i="11"/>
  <c r="AG51" i="11"/>
  <c r="AG42" i="11"/>
  <c r="AG28" i="11"/>
  <c r="AG41" i="11"/>
  <c r="AG12" i="11"/>
  <c r="AG52" i="11"/>
  <c r="AG54" i="11"/>
  <c r="AG44" i="11"/>
  <c r="AG26" i="11"/>
  <c r="AG30" i="11"/>
  <c r="AG17" i="11"/>
  <c r="AG10" i="11"/>
  <c r="AG50" i="11"/>
  <c r="AG27" i="11"/>
  <c r="AG18" i="11"/>
  <c r="AG8" i="11"/>
  <c r="AA22" i="1"/>
  <c r="AA23" i="1" s="1"/>
  <c r="AA24" i="1" s="1"/>
  <c r="AA25" i="1" s="1"/>
  <c r="AA26" i="1" s="1"/>
  <c r="AA27" i="1" s="1"/>
  <c r="AA28" i="1" s="1"/>
  <c r="AA29" i="1" s="1"/>
  <c r="AA30" i="1" s="1"/>
  <c r="AA31" i="1" s="1"/>
  <c r="AA32" i="1" s="1"/>
  <c r="AA33" i="1" s="1"/>
  <c r="AA34" i="1" s="1"/>
  <c r="AA35" i="1" s="1"/>
  <c r="AF9" i="1" s="1"/>
  <c r="AF10" i="1" s="1"/>
  <c r="AF11" i="1" s="1"/>
  <c r="AF12" i="1" s="1"/>
  <c r="AF13" i="1" s="1"/>
  <c r="AF14" i="1" s="1"/>
  <c r="AF15" i="1" s="1"/>
  <c r="AF16" i="1" s="1"/>
  <c r="AF17" i="1" s="1"/>
  <c r="AF18" i="1" s="1"/>
  <c r="AF20" i="1" s="1"/>
  <c r="AF21" i="1" s="1"/>
  <c r="AF22" i="1" s="1"/>
  <c r="AF23" i="1" s="1"/>
  <c r="AF24" i="1" s="1"/>
  <c r="AF25" i="1" s="1"/>
  <c r="AF26" i="1" s="1"/>
  <c r="AF27" i="1" s="1"/>
  <c r="AF28" i="1" s="1"/>
  <c r="AF29" i="1" s="1"/>
  <c r="AF30" i="1" s="1"/>
  <c r="AF31" i="1" s="1"/>
  <c r="AF32" i="1" s="1"/>
  <c r="AF33" i="1" s="1"/>
  <c r="AF34" i="1" s="1"/>
  <c r="AF35" i="1" s="1"/>
  <c r="W44" i="1" s="1"/>
  <c r="K8" i="5"/>
  <c r="Z264" i="1"/>
  <c r="AF47" i="11"/>
  <c r="AF58" i="11"/>
  <c r="AF32" i="11"/>
  <c r="AF39" i="11"/>
  <c r="AF48" i="11"/>
  <c r="AF59" i="11"/>
  <c r="AF33" i="11"/>
  <c r="AF46" i="11"/>
  <c r="AF57" i="11"/>
  <c r="AF60" i="11"/>
  <c r="AF34" i="11"/>
  <c r="AF62" i="11"/>
  <c r="AF63" i="11"/>
  <c r="AF37" i="11"/>
  <c r="AF61" i="11"/>
  <c r="AF35" i="11"/>
  <c r="AF38" i="11"/>
  <c r="AF36" i="11"/>
  <c r="Z307" i="1"/>
  <c r="AD56" i="11"/>
  <c r="AE56" i="11"/>
  <c r="AB56" i="11"/>
  <c r="AD31" i="11"/>
  <c r="AE31" i="11"/>
  <c r="AB31" i="11"/>
  <c r="AE80" i="1"/>
  <c r="Z89" i="1" s="1"/>
  <c r="AC61" i="11"/>
  <c r="AC46" i="11"/>
  <c r="AC62" i="11"/>
  <c r="AC59" i="11"/>
  <c r="AC39" i="11"/>
  <c r="AC33" i="11"/>
  <c r="AC36" i="11"/>
  <c r="AC34" i="11"/>
  <c r="AC49" i="11"/>
  <c r="AC57" i="11"/>
  <c r="AC37" i="11"/>
  <c r="AC60" i="11"/>
  <c r="AC58" i="11"/>
  <c r="AC38" i="11"/>
  <c r="AC35" i="11"/>
  <c r="AC47" i="11"/>
  <c r="AC32" i="11"/>
  <c r="AC48" i="11"/>
  <c r="AC63" i="11"/>
  <c r="W349" i="1" l="1"/>
  <c r="P37" i="5"/>
  <c r="P14" i="5"/>
  <c r="P22" i="5"/>
  <c r="P38" i="5"/>
  <c r="P13" i="5"/>
  <c r="P21" i="5"/>
  <c r="P36" i="5"/>
  <c r="AH55" i="11"/>
  <c r="AH28" i="11"/>
  <c r="AH17" i="11"/>
  <c r="AH54" i="11"/>
  <c r="AH21" i="11"/>
  <c r="AH18" i="11"/>
  <c r="AH24" i="11"/>
  <c r="AH13" i="11"/>
  <c r="P16" i="5"/>
  <c r="P40" i="5"/>
  <c r="P8" i="5"/>
  <c r="AH29" i="11"/>
  <c r="AH41" i="11"/>
  <c r="P39" i="5"/>
  <c r="P15" i="5"/>
  <c r="AH25" i="11"/>
  <c r="AH10" i="11"/>
  <c r="P48" i="5"/>
  <c r="P10" i="5"/>
  <c r="P18" i="5"/>
  <c r="P26" i="5"/>
  <c r="P9" i="5"/>
  <c r="P17" i="5"/>
  <c r="P25" i="5"/>
  <c r="AH26" i="11"/>
  <c r="AH30" i="11"/>
  <c r="AH51" i="11"/>
  <c r="AH42" i="11"/>
  <c r="AH20" i="11"/>
  <c r="AH50" i="11"/>
  <c r="AH43" i="11"/>
  <c r="AH12" i="11"/>
  <c r="P24" i="5"/>
  <c r="AH9" i="11"/>
  <c r="AH8" i="11"/>
  <c r="P50" i="5"/>
  <c r="P12" i="5"/>
  <c r="P20" i="5"/>
  <c r="P49" i="5"/>
  <c r="P11" i="5"/>
  <c r="P19" i="5"/>
  <c r="P27" i="5"/>
  <c r="AH27" i="11"/>
  <c r="AH16" i="11"/>
  <c r="AH49" i="11"/>
  <c r="AH44" i="11"/>
  <c r="AH52" i="11"/>
  <c r="AH22" i="11"/>
  <c r="P23" i="5"/>
  <c r="AH15" i="11"/>
  <c r="J37" i="5"/>
  <c r="J12" i="5"/>
  <c r="J16" i="5"/>
  <c r="J20" i="5"/>
  <c r="J24" i="5"/>
  <c r="J40" i="5"/>
  <c r="J11" i="5"/>
  <c r="J15" i="5"/>
  <c r="J19" i="5"/>
  <c r="J23" i="5"/>
  <c r="J27" i="5"/>
  <c r="J49" i="5"/>
  <c r="J48" i="5"/>
  <c r="J38" i="5"/>
  <c r="J9" i="5"/>
  <c r="J13" i="5"/>
  <c r="J17" i="5"/>
  <c r="J21" i="5"/>
  <c r="J25" i="5"/>
  <c r="J50" i="5"/>
  <c r="J39" i="5"/>
  <c r="J36" i="5"/>
  <c r="J10" i="5"/>
  <c r="J14" i="5"/>
  <c r="J18" i="5"/>
  <c r="J22" i="5"/>
  <c r="J26" i="5"/>
  <c r="AB33" i="11"/>
  <c r="AB47" i="11"/>
  <c r="AB36" i="11"/>
  <c r="AE36" i="1"/>
  <c r="Z46" i="1" s="1"/>
  <c r="AB48" i="11"/>
  <c r="AB37" i="11"/>
  <c r="AB41" i="11"/>
  <c r="AB20" i="11"/>
  <c r="AB12" i="11"/>
  <c r="AB24" i="11"/>
  <c r="AB27" i="11"/>
  <c r="AB17" i="11"/>
  <c r="AB9" i="11"/>
  <c r="AB50" i="11"/>
  <c r="AB52" i="11"/>
  <c r="AB42" i="11"/>
  <c r="AB43" i="11"/>
  <c r="AB44" i="11"/>
  <c r="AB21" i="11"/>
  <c r="AB22" i="11"/>
  <c r="AB13" i="11"/>
  <c r="AB8" i="11"/>
  <c r="AB54" i="11"/>
  <c r="AB15" i="11"/>
  <c r="AB55" i="11"/>
  <c r="AB25" i="11"/>
  <c r="AB26" i="11"/>
  <c r="AB28" i="11"/>
  <c r="AB29" i="11"/>
  <c r="AB30" i="11"/>
  <c r="AB16" i="11"/>
  <c r="AB18" i="11"/>
  <c r="AB10" i="11"/>
  <c r="AB51" i="11"/>
  <c r="AB39" i="11"/>
  <c r="AB34" i="11"/>
  <c r="AB38" i="11"/>
  <c r="AB32" i="11"/>
  <c r="AB46" i="11"/>
  <c r="AB35" i="11"/>
  <c r="AB61" i="11"/>
  <c r="AB63" i="11"/>
  <c r="AB57" i="11"/>
  <c r="AB49" i="11"/>
  <c r="AB60" i="11"/>
  <c r="AB62" i="11"/>
  <c r="J8" i="5"/>
  <c r="AB59" i="11"/>
  <c r="AB58" i="11"/>
  <c r="D65" i="11"/>
  <c r="D66" i="11"/>
  <c r="AE341" i="1" l="1"/>
  <c r="Z350" i="1" s="1"/>
  <c r="Q39" i="5"/>
  <c r="Q22" i="5"/>
  <c r="Q11" i="5"/>
  <c r="Q27" i="5"/>
  <c r="Q16" i="5"/>
  <c r="Q49" i="5"/>
  <c r="Q17" i="5"/>
  <c r="AI42" i="11"/>
  <c r="AI26" i="11"/>
  <c r="AI50" i="11"/>
  <c r="AI24" i="11"/>
  <c r="AI54" i="11"/>
  <c r="AI30" i="11"/>
  <c r="AI55" i="11"/>
  <c r="AI8" i="11"/>
  <c r="AH58" i="11"/>
  <c r="AH60" i="11"/>
  <c r="AH46" i="11"/>
  <c r="AH57" i="11"/>
  <c r="AH59" i="11"/>
  <c r="AH34" i="11"/>
  <c r="Q10" i="5"/>
  <c r="Q26" i="5"/>
  <c r="Q15" i="5"/>
  <c r="Q37" i="5"/>
  <c r="Q20" i="5"/>
  <c r="Q38" i="5"/>
  <c r="Q21" i="5"/>
  <c r="AI28" i="11"/>
  <c r="AI22" i="11"/>
  <c r="AI43" i="11"/>
  <c r="AI49" i="11"/>
  <c r="AI15" i="11"/>
  <c r="AI17" i="11"/>
  <c r="AI25" i="11"/>
  <c r="AH48" i="11"/>
  <c r="AH47" i="11"/>
  <c r="AH37" i="11"/>
  <c r="AH39" i="11"/>
  <c r="AH62" i="11"/>
  <c r="AH32" i="11"/>
  <c r="Q14" i="5"/>
  <c r="Q48" i="5"/>
  <c r="Q19" i="5"/>
  <c r="Q36" i="5"/>
  <c r="Q24" i="5"/>
  <c r="Q9" i="5"/>
  <c r="Q25" i="5"/>
  <c r="AI20" i="11"/>
  <c r="AI13" i="11"/>
  <c r="AI21" i="11"/>
  <c r="AI27" i="11"/>
  <c r="AI51" i="11"/>
  <c r="AI10" i="11"/>
  <c r="AI29" i="11"/>
  <c r="AH38" i="11"/>
  <c r="AH35" i="11"/>
  <c r="AH61" i="11"/>
  <c r="AH33" i="11"/>
  <c r="AH63" i="11"/>
  <c r="Q50" i="5"/>
  <c r="Q18" i="5"/>
  <c r="Q40" i="5"/>
  <c r="Q23" i="5"/>
  <c r="Q12" i="5"/>
  <c r="Q8" i="5"/>
  <c r="Q13" i="5"/>
  <c r="AI52" i="11"/>
  <c r="AI41" i="11"/>
  <c r="AI16" i="11"/>
  <c r="AI18" i="11"/>
  <c r="AI44" i="11"/>
  <c r="AI12" i="11"/>
  <c r="AI9" i="11"/>
  <c r="AH36" i="11"/>
  <c r="AF98" i="1"/>
  <c r="AF99" i="1" s="1"/>
  <c r="AF100" i="1" s="1"/>
  <c r="AF101" i="1" s="1"/>
  <c r="AF102" i="1" s="1"/>
  <c r="AF103" i="1" s="1"/>
  <c r="AF104" i="1" s="1"/>
  <c r="AF105" i="1" s="1"/>
  <c r="AF107" i="1" s="1"/>
  <c r="AF108" i="1" l="1"/>
  <c r="AF109" i="1" s="1"/>
  <c r="AF110" i="1" s="1"/>
  <c r="AF111" i="1" s="1"/>
  <c r="AF112" i="1" s="1"/>
  <c r="AF113" i="1" s="1"/>
  <c r="AF114" i="1" s="1"/>
  <c r="AF115" i="1" s="1"/>
  <c r="AF116" i="1" s="1"/>
  <c r="AF117" i="1" s="1"/>
  <c r="AF118" i="1" s="1"/>
  <c r="AF119" i="1" s="1"/>
  <c r="AF120" i="1" s="1"/>
  <c r="AF121" i="1" s="1"/>
  <c r="AF122" i="1" s="1"/>
  <c r="W131" i="1" s="1"/>
  <c r="L50" i="5" l="1"/>
  <c r="E50" i="5" s="1"/>
  <c r="L39" i="5"/>
  <c r="E39" i="5" s="1"/>
  <c r="L10" i="5"/>
  <c r="E10" i="5" s="1"/>
  <c r="L14" i="5"/>
  <c r="E14" i="5" s="1"/>
  <c r="L18" i="5"/>
  <c r="E18" i="5" s="1"/>
  <c r="L22" i="5"/>
  <c r="E22" i="5" s="1"/>
  <c r="L26" i="5"/>
  <c r="E26" i="5" s="1"/>
  <c r="L37" i="5"/>
  <c r="E37" i="5" s="1"/>
  <c r="L36" i="5"/>
  <c r="E36" i="5" s="1"/>
  <c r="L12" i="5"/>
  <c r="E12" i="5" s="1"/>
  <c r="L16" i="5"/>
  <c r="E16" i="5" s="1"/>
  <c r="L20" i="5"/>
  <c r="E20" i="5" s="1"/>
  <c r="L24" i="5"/>
  <c r="E24" i="5" s="1"/>
  <c r="L48" i="5"/>
  <c r="E48" i="5" s="1"/>
  <c r="L40" i="5"/>
  <c r="E40" i="5" s="1"/>
  <c r="L11" i="5"/>
  <c r="E11" i="5" s="1"/>
  <c r="L15" i="5"/>
  <c r="E15" i="5" s="1"/>
  <c r="L19" i="5"/>
  <c r="E19" i="5" s="1"/>
  <c r="L23" i="5"/>
  <c r="E23" i="5" s="1"/>
  <c r="L27" i="5"/>
  <c r="E27" i="5" s="1"/>
  <c r="L49" i="5"/>
  <c r="E49" i="5" s="1"/>
  <c r="L38" i="5"/>
  <c r="E38" i="5" s="1"/>
  <c r="L9" i="5"/>
  <c r="E9" i="5" s="1"/>
  <c r="L13" i="5"/>
  <c r="E13" i="5" s="1"/>
  <c r="L17" i="5"/>
  <c r="E17" i="5" s="1"/>
  <c r="L21" i="5"/>
  <c r="E21" i="5" s="1"/>
  <c r="L25" i="5"/>
  <c r="E25" i="5" s="1"/>
  <c r="AD54" i="11"/>
  <c r="Y54" i="11" s="1"/>
  <c r="AD24" i="11"/>
  <c r="E24" i="11" s="1"/>
  <c r="AA24" i="11" s="1"/>
  <c r="AD15" i="11"/>
  <c r="AD8" i="11"/>
  <c r="AD41" i="11"/>
  <c r="AD12" i="11"/>
  <c r="AD21" i="11"/>
  <c r="AD55" i="11"/>
  <c r="Y55" i="11" s="1"/>
  <c r="AD25" i="11"/>
  <c r="AD26" i="11"/>
  <c r="AD27" i="11"/>
  <c r="E27" i="11" s="1"/>
  <c r="AA27" i="11" s="1"/>
  <c r="AD28" i="11"/>
  <c r="Y28" i="11" s="1"/>
  <c r="AD29" i="11"/>
  <c r="AD30" i="11"/>
  <c r="AD16" i="11"/>
  <c r="AD17" i="11"/>
  <c r="AD18" i="11"/>
  <c r="Y18" i="11" s="1"/>
  <c r="AD9" i="11"/>
  <c r="AD10" i="11"/>
  <c r="AD50" i="11"/>
  <c r="AD51" i="11"/>
  <c r="AD52" i="11"/>
  <c r="AD20" i="11"/>
  <c r="AD42" i="11"/>
  <c r="AD43" i="11"/>
  <c r="AD44" i="11"/>
  <c r="AD22" i="11"/>
  <c r="Y22" i="11" s="1"/>
  <c r="AD13" i="11"/>
  <c r="AD47" i="11"/>
  <c r="AD46" i="11"/>
  <c r="AD58" i="11"/>
  <c r="Y58" i="11" s="1"/>
  <c r="L8" i="5"/>
  <c r="E8" i="5" s="1"/>
  <c r="AD34" i="11"/>
  <c r="Y34" i="11" s="1"/>
  <c r="AD38" i="11"/>
  <c r="Y38" i="11" s="1"/>
  <c r="AD33" i="11"/>
  <c r="Y33" i="11" s="1"/>
  <c r="AD35" i="11"/>
  <c r="Y35" i="11" s="1"/>
  <c r="AD60" i="11"/>
  <c r="Y60" i="11" s="1"/>
  <c r="AD57" i="11"/>
  <c r="Y57" i="11" s="1"/>
  <c r="AD63" i="11"/>
  <c r="Y63" i="11" s="1"/>
  <c r="AD39" i="11"/>
  <c r="Y39" i="11" s="1"/>
  <c r="AD32" i="11"/>
  <c r="Y32" i="11" s="1"/>
  <c r="AD62" i="11"/>
  <c r="Y62" i="11" s="1"/>
  <c r="AD61" i="11"/>
  <c r="Y61" i="11" s="1"/>
  <c r="AD59" i="11"/>
  <c r="Y59" i="11" s="1"/>
  <c r="AD48" i="11"/>
  <c r="AD49" i="11"/>
  <c r="AD37" i="11"/>
  <c r="AD36" i="11"/>
  <c r="Y36" i="11" s="1"/>
  <c r="AE123" i="1"/>
  <c r="Z133" i="1" s="1"/>
  <c r="Y64" i="11" l="1"/>
  <c r="O48" i="11"/>
  <c r="P48" i="11"/>
  <c r="N48" i="11"/>
  <c r="V48" i="11"/>
  <c r="T37" i="11"/>
  <c r="I37" i="11"/>
  <c r="O37" i="11"/>
  <c r="R37" i="11"/>
  <c r="S37" i="11"/>
  <c r="V37" i="11"/>
  <c r="O61" i="11"/>
  <c r="Z61" i="11"/>
  <c r="P61" i="11"/>
  <c r="W39" i="11"/>
  <c r="R39" i="11"/>
  <c r="X39" i="11"/>
  <c r="T39" i="11"/>
  <c r="S39" i="11"/>
  <c r="F39" i="11"/>
  <c r="T35" i="11"/>
  <c r="Q35" i="11"/>
  <c r="W35" i="11"/>
  <c r="S35" i="11"/>
  <c r="R35" i="11"/>
  <c r="Z58" i="11"/>
  <c r="V58" i="11"/>
  <c r="P58" i="11"/>
  <c r="J58" i="11"/>
  <c r="H13" i="11"/>
  <c r="I13" i="11"/>
  <c r="E13" i="11"/>
  <c r="G13" i="11"/>
  <c r="P42" i="11"/>
  <c r="O42" i="11"/>
  <c r="N42" i="11"/>
  <c r="Q42" i="11"/>
  <c r="U50" i="11"/>
  <c r="O50" i="11"/>
  <c r="P50" i="11"/>
  <c r="R50" i="11"/>
  <c r="N50" i="11"/>
  <c r="L17" i="11"/>
  <c r="F17" i="11"/>
  <c r="T17" i="11"/>
  <c r="Q17" i="11"/>
  <c r="M17" i="11"/>
  <c r="Z17" i="11"/>
  <c r="T28" i="11"/>
  <c r="G28" i="11"/>
  <c r="S28" i="11"/>
  <c r="V28" i="11"/>
  <c r="W28" i="11"/>
  <c r="U28" i="11"/>
  <c r="E28" i="11"/>
  <c r="H28" i="11"/>
  <c r="Z55" i="11"/>
  <c r="F55" i="11"/>
  <c r="J55" i="11"/>
  <c r="I8" i="11"/>
  <c r="S8" i="11"/>
  <c r="J8" i="11"/>
  <c r="G8" i="11"/>
  <c r="H8" i="11"/>
  <c r="O36" i="11"/>
  <c r="S36" i="11"/>
  <c r="R36" i="11"/>
  <c r="T36" i="11"/>
  <c r="V36" i="11"/>
  <c r="X36" i="11"/>
  <c r="W49" i="11"/>
  <c r="P49" i="11"/>
  <c r="Q49" i="11"/>
  <c r="N49" i="11"/>
  <c r="W62" i="11"/>
  <c r="X62" i="11"/>
  <c r="Q62" i="11"/>
  <c r="Z63" i="11"/>
  <c r="X63" i="11"/>
  <c r="Q63" i="11"/>
  <c r="E33" i="11"/>
  <c r="U33" i="11"/>
  <c r="U46" i="11"/>
  <c r="N46" i="11"/>
  <c r="R46" i="11"/>
  <c r="O46" i="11"/>
  <c r="R22" i="11"/>
  <c r="F22" i="11"/>
  <c r="E22" i="11"/>
  <c r="S22" i="11"/>
  <c r="M20" i="11"/>
  <c r="K20" i="11"/>
  <c r="J20" i="11"/>
  <c r="E20" i="11"/>
  <c r="F20" i="11"/>
  <c r="R20" i="11"/>
  <c r="L20" i="11"/>
  <c r="U10" i="11"/>
  <c r="I10" i="11"/>
  <c r="T10" i="11"/>
  <c r="P10" i="11"/>
  <c r="N10" i="11"/>
  <c r="V10" i="11"/>
  <c r="W10" i="11"/>
  <c r="R10" i="11"/>
  <c r="R16" i="11"/>
  <c r="J16" i="11"/>
  <c r="F16" i="11"/>
  <c r="V16" i="11"/>
  <c r="M16" i="11"/>
  <c r="L16" i="11"/>
  <c r="T16" i="11"/>
  <c r="U16" i="11"/>
  <c r="K16" i="11"/>
  <c r="W16" i="11"/>
  <c r="K21" i="11"/>
  <c r="E21" i="11"/>
  <c r="M21" i="11"/>
  <c r="F21" i="11"/>
  <c r="R21" i="11"/>
  <c r="J21" i="11"/>
  <c r="L21" i="11"/>
  <c r="J15" i="11"/>
  <c r="L15" i="11"/>
  <c r="V15" i="11"/>
  <c r="R15" i="11"/>
  <c r="K15" i="11"/>
  <c r="W15" i="11"/>
  <c r="F15" i="11"/>
  <c r="M15" i="11"/>
  <c r="T15" i="11"/>
  <c r="U15" i="11"/>
  <c r="Z57" i="11"/>
  <c r="O57" i="11"/>
  <c r="U57" i="11"/>
  <c r="W38" i="11"/>
  <c r="I38" i="11"/>
  <c r="T38" i="11"/>
  <c r="Q38" i="11"/>
  <c r="S38" i="11"/>
  <c r="R38" i="11"/>
  <c r="N47" i="11"/>
  <c r="O47" i="11"/>
  <c r="N44" i="11"/>
  <c r="Q44" i="11"/>
  <c r="Z44" i="11"/>
  <c r="O44" i="11"/>
  <c r="P44" i="11"/>
  <c r="W52" i="11"/>
  <c r="N52" i="11"/>
  <c r="Q52" i="11"/>
  <c r="E9" i="11"/>
  <c r="G9" i="11"/>
  <c r="J9" i="11"/>
  <c r="I9" i="11"/>
  <c r="U30" i="11"/>
  <c r="H30" i="11"/>
  <c r="R30" i="11"/>
  <c r="S30" i="11"/>
  <c r="V30" i="11"/>
  <c r="E30" i="11"/>
  <c r="F30" i="11"/>
  <c r="L30" i="11"/>
  <c r="M30" i="11"/>
  <c r="W30" i="11"/>
  <c r="T30" i="11"/>
  <c r="G30" i="11"/>
  <c r="E26" i="11"/>
  <c r="W26" i="11"/>
  <c r="K26" i="11"/>
  <c r="U26" i="11"/>
  <c r="L26" i="11"/>
  <c r="F26" i="11"/>
  <c r="M26" i="11"/>
  <c r="J26" i="11"/>
  <c r="V26" i="11"/>
  <c r="E12" i="11"/>
  <c r="F12" i="11"/>
  <c r="L59" i="11"/>
  <c r="J59" i="11"/>
  <c r="Z59" i="11"/>
  <c r="V59" i="11"/>
  <c r="P59" i="11"/>
  <c r="W59" i="11"/>
  <c r="O32" i="11"/>
  <c r="E32" i="11"/>
  <c r="I32" i="11"/>
  <c r="T32" i="11"/>
  <c r="R32" i="11"/>
  <c r="U32" i="11"/>
  <c r="S32" i="11"/>
  <c r="X60" i="11"/>
  <c r="U34" i="11"/>
  <c r="T34" i="11"/>
  <c r="V34" i="11"/>
  <c r="P34" i="11"/>
  <c r="S34" i="11"/>
  <c r="I34" i="11"/>
  <c r="R34" i="11"/>
  <c r="Q43" i="11"/>
  <c r="O43" i="11"/>
  <c r="P43" i="11"/>
  <c r="Z43" i="11"/>
  <c r="N43" i="11"/>
  <c r="N51" i="11"/>
  <c r="R51" i="11"/>
  <c r="O51" i="11"/>
  <c r="T51" i="11"/>
  <c r="L18" i="11"/>
  <c r="W18" i="11"/>
  <c r="K18" i="11"/>
  <c r="M18" i="11"/>
  <c r="T18" i="11"/>
  <c r="F18" i="11"/>
  <c r="J18" i="11"/>
  <c r="V18" i="11"/>
  <c r="U18" i="11"/>
  <c r="R29" i="11"/>
  <c r="I29" i="11"/>
  <c r="G29" i="11"/>
  <c r="H29" i="11"/>
  <c r="S29" i="11"/>
  <c r="E29" i="11"/>
  <c r="T29" i="11"/>
  <c r="G25" i="11"/>
  <c r="T25" i="11"/>
  <c r="J25" i="11"/>
  <c r="F25" i="11"/>
  <c r="H25" i="11"/>
  <c r="E25" i="11"/>
  <c r="Q41" i="11"/>
  <c r="V41" i="11"/>
  <c r="O41" i="11"/>
  <c r="M41" i="11"/>
  <c r="L41" i="11"/>
  <c r="P41" i="11"/>
  <c r="W41" i="11"/>
  <c r="F41" i="11"/>
  <c r="N41" i="11"/>
  <c r="Z54" i="11"/>
  <c r="X54" i="11"/>
  <c r="F54" i="11"/>
  <c r="T14" i="5"/>
  <c r="T39" i="5"/>
  <c r="T49" i="5"/>
  <c r="T20" i="5"/>
  <c r="T11" i="5"/>
  <c r="T18" i="5"/>
  <c r="T37" i="5"/>
  <c r="T26" i="5"/>
  <c r="T50" i="5"/>
  <c r="T15" i="5"/>
  <c r="T10" i="5"/>
  <c r="T24" i="5"/>
  <c r="T22" i="5"/>
  <c r="T21" i="5"/>
  <c r="T9" i="5"/>
  <c r="T12" i="5"/>
  <c r="T13" i="5"/>
  <c r="T8" i="5"/>
  <c r="T16" i="5"/>
  <c r="T38" i="5"/>
  <c r="T36" i="5"/>
  <c r="T23" i="5"/>
  <c r="T19" i="5"/>
  <c r="T25" i="5"/>
  <c r="T48" i="5"/>
  <c r="T27" i="5"/>
  <c r="T17" i="5"/>
  <c r="O64" i="11" l="1"/>
  <c r="O4" i="11" s="1"/>
  <c r="R64" i="11"/>
  <c r="P64" i="11"/>
  <c r="P4" i="11" s="1"/>
  <c r="S64" i="11"/>
  <c r="S4" i="11" s="1"/>
  <c r="L64" i="11"/>
  <c r="L4" i="11" s="1"/>
  <c r="W64" i="11"/>
  <c r="T64" i="11"/>
  <c r="T4" i="11" s="1"/>
  <c r="H64" i="11"/>
  <c r="H4" i="11" s="1"/>
  <c r="I64" i="11"/>
  <c r="I4" i="11" s="1"/>
  <c r="Z64" i="11"/>
  <c r="Z4" i="11" s="1"/>
  <c r="K64" i="11"/>
  <c r="K4" i="11" s="1"/>
  <c r="V64" i="11"/>
  <c r="V4" i="11" s="1"/>
  <c r="G64" i="11"/>
  <c r="G4" i="11" s="1"/>
  <c r="F64" i="11"/>
  <c r="F4" i="11" s="1"/>
  <c r="M64" i="11"/>
  <c r="M4" i="11" s="1"/>
  <c r="N64" i="11"/>
  <c r="N4" i="11" s="1"/>
  <c r="U64" i="11"/>
  <c r="X64" i="11"/>
  <c r="X4" i="11" s="1"/>
  <c r="J64" i="11"/>
  <c r="J4" i="11" s="1"/>
  <c r="Q64" i="11"/>
  <c r="Q4" i="11" s="1"/>
  <c r="Y4" i="11"/>
  <c r="AA48" i="11"/>
  <c r="AA47" i="11"/>
  <c r="AA35" i="11"/>
  <c r="AA44" i="11"/>
  <c r="AA26" i="11"/>
  <c r="AA34" i="11"/>
  <c r="AA10" i="11"/>
  <c r="AA60" i="11"/>
  <c r="AA51" i="11"/>
  <c r="AA61" i="11"/>
  <c r="AA16" i="11"/>
  <c r="AA17" i="11"/>
  <c r="AA12" i="11"/>
  <c r="AA36" i="11"/>
  <c r="AA20" i="11"/>
  <c r="AA52" i="11"/>
  <c r="AA33" i="11"/>
  <c r="AA57" i="11"/>
  <c r="AA21" i="11"/>
  <c r="U4" i="11"/>
  <c r="AA15" i="11"/>
  <c r="AA38" i="11"/>
  <c r="AA39" i="11"/>
  <c r="AA32" i="11"/>
  <c r="AA8" i="11"/>
  <c r="AA29" i="11"/>
  <c r="AA41" i="11"/>
  <c r="AA54" i="11"/>
  <c r="AA42" i="11"/>
  <c r="AA58" i="11"/>
  <c r="W4" i="11"/>
  <c r="R4" i="11"/>
  <c r="AA62" i="11"/>
  <c r="AA59" i="11"/>
  <c r="AA30" i="11"/>
  <c r="AA46" i="11"/>
  <c r="AA18" i="11"/>
  <c r="AA22" i="11"/>
  <c r="AA49" i="11"/>
  <c r="AA28" i="11"/>
  <c r="AA63" i="11"/>
  <c r="AA50" i="11"/>
  <c r="AA37" i="11"/>
  <c r="AA43" i="11"/>
  <c r="AA13" i="11"/>
  <c r="AA9" i="11"/>
  <c r="E64" i="11"/>
  <c r="E4" i="11" s="1"/>
  <c r="AA25" i="11"/>
  <c r="AA55" i="11"/>
</calcChain>
</file>

<file path=xl/sharedStrings.xml><?xml version="1.0" encoding="utf-8"?>
<sst xmlns="http://schemas.openxmlformats.org/spreadsheetml/2006/main" count="8758" uniqueCount="1387">
  <si>
    <t>Experimentations</t>
  </si>
  <si>
    <t>FabLab</t>
  </si>
  <si>
    <t>Etude des produits</t>
  </si>
  <si>
    <t>20 élèves maxi</t>
  </si>
  <si>
    <t>G1</t>
  </si>
  <si>
    <t>G2</t>
  </si>
  <si>
    <t>G3</t>
  </si>
  <si>
    <t>Semaine 1</t>
  </si>
  <si>
    <t>Semaine 2</t>
  </si>
  <si>
    <t>Semaine 3</t>
  </si>
  <si>
    <t>Salle de cours</t>
  </si>
  <si>
    <t>Séquence 1</t>
  </si>
  <si>
    <t>Cafetière Krups</t>
  </si>
  <si>
    <t>Intention pédagogique</t>
  </si>
  <si>
    <t>Classer ces structures en deux grandes familles ( Chaine informations, chaine de puissance )</t>
  </si>
  <si>
    <t>Compléter la représentation graphique des chaines d'informations et de puissance</t>
  </si>
  <si>
    <t>E-Solex</t>
  </si>
  <si>
    <t>Connaissances</t>
  </si>
  <si>
    <t>Compétences</t>
  </si>
  <si>
    <t>Expérimentations</t>
  </si>
  <si>
    <t>Mesure de température avec deux types de capteurs ( linéaire et non linéaire)</t>
  </si>
  <si>
    <t>Traitement des mesures avec tableur ( courbe, équation )</t>
  </si>
  <si>
    <t xml:space="preserve">Mesure de puissance et d'énergie pour chauffer une quantité d'eau </t>
  </si>
  <si>
    <t>Calculer l’énergie nécessaire pour amener l’eau à ébullition.</t>
  </si>
  <si>
    <t xml:space="preserve">Déterminer la résolution du capteur… </t>
  </si>
  <si>
    <t xml:space="preserve">Sept objectifs structurent les enseignements technologiques, tous sont reliés à une dimension de la technologie.  </t>
  </si>
  <si>
    <t xml:space="preserve">Chacun des sept objectifs est décliné en compétences qui fournissent les éléments essentiels de la contextualisation pour permettre l’élaboration des enseignements et  leur évaluation. </t>
  </si>
  <si>
    <t xml:space="preserve">Elles sont soit transversales (dans l’exemple ci-dessus C07.1 et CO7.2) soit liées à un enseignement spécifique et dans ce cas le contexte de la compétence générique (dans l’exemple ci-dessus « expérimenter ») est contextualisé pour chacun des enseignements spécifiques (AC1, EE1 et EE2 dans le même exemple). </t>
  </si>
  <si>
    <t xml:space="preserve">Le nombre de croix de ces trois colonnes précise dans quelle spécialité la compétence n’est pas mobilisée (absence de croix), sera partiellement mobilisée (1 croix), sera totalement mobilisée et évaluée en priorité (2 croix). </t>
  </si>
  <si>
    <t xml:space="preserve">Objectifs de formation </t>
  </si>
  <si>
    <t xml:space="preserve">Compétences développées </t>
  </si>
  <si>
    <t xml:space="preserve">IT </t>
  </si>
  <si>
    <t xml:space="preserve">I2D </t>
  </si>
  <si>
    <t xml:space="preserve">2I2D </t>
  </si>
  <si>
    <t xml:space="preserve">Connaissances </t>
  </si>
  <si>
    <t>Dimension socio culturelle</t>
  </si>
  <si>
    <t xml:space="preserve">O1 -  Caractériser des produits ou des constituants privilégiant un usage raisonné du point de vue développement durable </t>
  </si>
  <si>
    <r>
      <t>CO1.1.</t>
    </r>
    <r>
      <rPr>
        <b/>
        <sz val="11"/>
        <color rgb="FF000000"/>
        <rFont val="Arial"/>
        <family val="2"/>
      </rPr>
      <t xml:space="preserve"> </t>
    </r>
    <r>
      <rPr>
        <sz val="11"/>
        <color rgb="FF000000"/>
        <rFont val="Calibri"/>
        <family val="2"/>
        <scheme val="minor"/>
      </rPr>
      <t xml:space="preserve">Justifier les choix des structures matérielles et/ou logicielles d’un produit, identifier les flux mis en œuvre dans une approche de développement durable </t>
    </r>
  </si>
  <si>
    <t xml:space="preserve">X </t>
  </si>
  <si>
    <t xml:space="preserve">XX </t>
  </si>
  <si>
    <t xml:space="preserve"> </t>
  </si>
  <si>
    <t>Dimension scientifique et technique</t>
  </si>
  <si>
    <t xml:space="preserve">O2 - Identifier les éléments influents du développement d’un produit  </t>
  </si>
  <si>
    <r>
      <t>CO2.1.</t>
    </r>
    <r>
      <rPr>
        <b/>
        <sz val="11"/>
        <color rgb="FF000000"/>
        <rFont val="Arial"/>
        <family val="2"/>
      </rPr>
      <t xml:space="preserve"> </t>
    </r>
    <r>
      <rPr>
        <sz val="11"/>
        <color rgb="FF000000"/>
        <rFont val="Calibri"/>
        <family val="2"/>
        <scheme val="minor"/>
      </rPr>
      <t xml:space="preserve">Décoder le cahier des charges d’un produit, participer, si besoin, à sa modification </t>
    </r>
  </si>
  <si>
    <t xml:space="preserve">O3 - Analyser l’organisation fonctionnelle et structurelle d’un produit </t>
  </si>
  <si>
    <r>
      <t>CO3.1.</t>
    </r>
    <r>
      <rPr>
        <b/>
        <sz val="11"/>
        <color rgb="FF000000"/>
        <rFont val="Arial"/>
        <family val="2"/>
      </rPr>
      <t xml:space="preserve"> </t>
    </r>
    <r>
      <rPr>
        <sz val="11"/>
        <color rgb="FF000000"/>
        <rFont val="Calibri"/>
        <family val="2"/>
        <scheme val="minor"/>
      </rPr>
      <t xml:space="preserve">Identifier et caractériser les fonctions et les constituants d’un produit ainsi que ses entrées/sorties  </t>
    </r>
  </si>
  <si>
    <t xml:space="preserve">CO3.2. Identifier et caractériser l’agencement matériel et/ou logiciel d’un produit  </t>
  </si>
  <si>
    <t xml:space="preserve">CO3.3. Identifier et caractériser le fonctionnement temporel d’un produit ou d’un processus </t>
  </si>
  <si>
    <t xml:space="preserve">CO3.4. Identifier et caractériser des solutions techniques  </t>
  </si>
  <si>
    <t>Dimension ingénierie et design</t>
  </si>
  <si>
    <t xml:space="preserve">O4 - Communiquer une idée, un principe ou une solution technique, un projet, y compris en langue étrangère </t>
  </si>
  <si>
    <r>
      <t>CO4.1.</t>
    </r>
    <r>
      <rPr>
        <b/>
        <sz val="11"/>
        <color rgb="FF000000"/>
        <rFont val="Arial"/>
        <family val="2"/>
      </rPr>
      <t xml:space="preserve"> </t>
    </r>
    <r>
      <rPr>
        <sz val="11"/>
        <color rgb="FF000000"/>
        <rFont val="Calibri"/>
        <family val="2"/>
        <scheme val="minor"/>
      </rPr>
      <t xml:space="preserve">Décrire une idée, un principe, une solution, un projet en utilisant des outils de représentation adaptés </t>
    </r>
  </si>
  <si>
    <t xml:space="preserve">O5 – Imaginer une solution, répondre à un besoin </t>
  </si>
  <si>
    <r>
      <t>CO5.1.</t>
    </r>
    <r>
      <rPr>
        <b/>
        <sz val="11"/>
        <color rgb="FF000000"/>
        <rFont val="Arial"/>
        <family val="2"/>
      </rPr>
      <t xml:space="preserve"> </t>
    </r>
    <r>
      <rPr>
        <sz val="11"/>
        <color rgb="FF000000"/>
        <rFont val="Calibri"/>
        <family val="2"/>
        <scheme val="minor"/>
      </rPr>
      <t xml:space="preserve">S’impliquer dans une démarche de projet menée en groupe </t>
    </r>
  </si>
  <si>
    <r>
      <t>CO5.2.</t>
    </r>
    <r>
      <rPr>
        <b/>
        <sz val="11"/>
        <color rgb="FF000000"/>
        <rFont val="Arial"/>
        <family val="2"/>
      </rPr>
      <t xml:space="preserve"> </t>
    </r>
    <r>
      <rPr>
        <sz val="11"/>
        <color rgb="FF000000"/>
        <rFont val="Calibri"/>
        <family val="2"/>
        <scheme val="minor"/>
      </rPr>
      <t xml:space="preserve">Identifier et justifier un problème technique à partir de l’analyse globale d’un produit (approche matière – énergie – information) </t>
    </r>
  </si>
  <si>
    <r>
      <t>CO5.4.</t>
    </r>
    <r>
      <rPr>
        <b/>
        <sz val="11"/>
        <color rgb="FF000000"/>
        <rFont val="Arial"/>
        <family val="2"/>
      </rPr>
      <t xml:space="preserve"> </t>
    </r>
    <r>
      <rPr>
        <sz val="11"/>
        <color rgb="FF000000"/>
        <rFont val="Calibri"/>
        <family val="2"/>
        <scheme val="minor"/>
      </rPr>
      <t xml:space="preserve">Planifier un projet (diagramme de Gantt, chemin critique) en utilisant les outils adaptés et en prenant en compte les données technicoéconomiques </t>
    </r>
  </si>
  <si>
    <r>
      <t>CO5.5.</t>
    </r>
    <r>
      <rPr>
        <b/>
        <sz val="11"/>
        <color rgb="FF000000"/>
        <rFont val="Arial"/>
        <family val="2"/>
      </rPr>
      <t xml:space="preserve"> </t>
    </r>
    <r>
      <rPr>
        <sz val="11"/>
        <color rgb="FF000000"/>
        <rFont val="Calibri"/>
        <family val="2"/>
        <scheme val="minor"/>
      </rPr>
      <t xml:space="preserve">Proposer des solutions à un problème technique identifié en participant à des démarches de créativité, choisir et justifier la solution retenue </t>
    </r>
  </si>
  <si>
    <r>
      <t>CO5.6.</t>
    </r>
    <r>
      <rPr>
        <b/>
        <sz val="11"/>
        <color rgb="FF000000"/>
        <rFont val="Arial"/>
        <family val="2"/>
      </rPr>
      <t xml:space="preserve"> </t>
    </r>
    <r>
      <rPr>
        <sz val="11"/>
        <color rgb="FF000000"/>
        <rFont val="Calibri"/>
        <family val="2"/>
        <scheme val="minor"/>
      </rPr>
      <t xml:space="preserve">Participer à une étude de design d’un produit dans une démarche de développement durable </t>
    </r>
  </si>
  <si>
    <r>
      <t>CO5.7.</t>
    </r>
    <r>
      <rPr>
        <b/>
        <sz val="11"/>
        <color rgb="FF000000"/>
        <rFont val="Arial"/>
        <family val="2"/>
      </rPr>
      <t xml:space="preserve"> </t>
    </r>
    <r>
      <rPr>
        <sz val="11"/>
        <color rgb="FF000000"/>
        <rFont val="Calibri"/>
        <family val="2"/>
        <scheme val="minor"/>
      </rPr>
      <t xml:space="preserve">Définir la structure matérielle, la constitution d’un produit en fonction  des  caractéristiques  technico-économiques  et environnementales attendues </t>
    </r>
  </si>
  <si>
    <r>
      <t>CO5.8.</t>
    </r>
    <r>
      <rPr>
        <b/>
        <sz val="11"/>
        <color theme="8" tint="-0.249977111117893"/>
        <rFont val="Arial"/>
        <family val="2"/>
      </rPr>
      <t xml:space="preserve"> </t>
    </r>
    <r>
      <rPr>
        <sz val="11"/>
        <color theme="8" tint="-0.249977111117893"/>
        <rFont val="Calibri"/>
        <family val="2"/>
        <scheme val="minor"/>
      </rPr>
      <t xml:space="preserve"> </t>
    </r>
    <r>
      <rPr>
        <b/>
        <sz val="11"/>
        <color theme="8" tint="-0.249977111117893"/>
        <rFont val="Calibri"/>
        <family val="2"/>
        <scheme val="minor"/>
      </rPr>
      <t xml:space="preserve">Concevoir </t>
    </r>
  </si>
  <si>
    <t xml:space="preserve">Proposer et choisir des solutions constructives répondant aux contraintes et attentes d’une construction </t>
  </si>
  <si>
    <t xml:space="preserve">AC1 </t>
  </si>
  <si>
    <t xml:space="preserve">Proposer et choisir des procédés de mise en œuvre d’un projet de construction et organiser les modalités de sa réalisation </t>
  </si>
  <si>
    <t xml:space="preserve">AC2 </t>
  </si>
  <si>
    <t xml:space="preserve">Définir (ou modifier) la structure, les choix de constituants, les paramètres de fonctionnement d’une chaîne d’énergie afin de répondre à un cahier des charges ou à son évolution. </t>
  </si>
  <si>
    <t xml:space="preserve">EE1 </t>
  </si>
  <si>
    <t xml:space="preserve">Définir (ou modifier), paramétrer et programmer le système de gestion d’une chaîne d’énergie afin de répondre à un cahier des charges et d’améliorer la performance énergétique. </t>
  </si>
  <si>
    <t xml:space="preserve">EE2 </t>
  </si>
  <si>
    <t xml:space="preserve">Définir à l’aide d’un modeleur numérique, les formes et dimensions d’une pièce d’un produit à partir des contraintes fonctionnelles, de son procédé de réalisation et de son matériau  </t>
  </si>
  <si>
    <t xml:space="preserve">ITEC1 </t>
  </si>
  <si>
    <t xml:space="preserve">Définir, à l’aide d’un modeleur numérique, les modifications d’un sous-ensemble mécanique à partir des contraintes fonctionnelles </t>
  </si>
  <si>
    <t xml:space="preserve">ITEC2 </t>
  </si>
  <si>
    <t xml:space="preserve">Proposer/choisir l’architecture d’une solution logicielle et matérielle au regard de la définition d’un produit </t>
  </si>
  <si>
    <t xml:space="preserve">SIN1 </t>
  </si>
  <si>
    <t xml:space="preserve">Rechercher et écrire l’algorithme de fonctionnement puis programmer la réponse logicielle relative au traitement d’une problématique posée. </t>
  </si>
  <si>
    <t xml:space="preserve">SIN2 </t>
  </si>
  <si>
    <t xml:space="preserve">O6 – Préparer une simulation et exploiter les résultats pour prédire un fonctionnement, valider une performance ou une solution </t>
  </si>
  <si>
    <r>
      <t>CO6.1.</t>
    </r>
    <r>
      <rPr>
        <b/>
        <sz val="11"/>
        <color rgb="FF000000"/>
        <rFont val="Arial"/>
        <family val="2"/>
      </rPr>
      <t xml:space="preserve"> </t>
    </r>
    <r>
      <rPr>
        <sz val="11"/>
        <color rgb="FF000000"/>
        <rFont val="Calibri"/>
        <family val="2"/>
        <scheme val="minor"/>
      </rPr>
      <t xml:space="preserve">Expliquer des éléments d’une modélisation multiphysique proposée relative au comportement de tout ou partie d’un produit </t>
    </r>
  </si>
  <si>
    <r>
      <t>CO6.2.</t>
    </r>
    <r>
      <rPr>
        <b/>
        <sz val="11"/>
        <color rgb="FF000000"/>
        <rFont val="Arial"/>
        <family val="2"/>
      </rPr>
      <t xml:space="preserve"> </t>
    </r>
    <r>
      <rPr>
        <sz val="11"/>
        <color rgb="FF000000"/>
        <rFont val="Calibri"/>
        <family val="2"/>
        <scheme val="minor"/>
      </rPr>
      <t xml:space="preserve">Identifier et régler des variables et des paramètres internes et externes utiles à une simulation mobilisant une modélisation multiphysique </t>
    </r>
  </si>
  <si>
    <r>
      <t>CO6.3.</t>
    </r>
    <r>
      <rPr>
        <b/>
        <sz val="11"/>
        <color rgb="FF000000"/>
        <rFont val="Arial"/>
        <family val="2"/>
      </rPr>
      <t xml:space="preserve"> </t>
    </r>
    <r>
      <rPr>
        <sz val="11"/>
        <color rgb="FF000000"/>
        <rFont val="Calibri"/>
        <family val="2"/>
        <scheme val="minor"/>
      </rPr>
      <t xml:space="preserve">Évaluer un écart entre le comportement du réel et les résultats fournis par le modèle en fonction des paramètres proposés, conclure sur la validité du modèle </t>
    </r>
  </si>
  <si>
    <r>
      <t>CO6.4.</t>
    </r>
    <r>
      <rPr>
        <b/>
        <sz val="11"/>
        <color rgb="FF000000"/>
        <rFont val="Arial"/>
        <family val="2"/>
      </rPr>
      <t xml:space="preserve"> </t>
    </r>
    <r>
      <rPr>
        <sz val="11"/>
        <color rgb="FF000000"/>
        <rFont val="Calibri"/>
        <family val="2"/>
        <scheme val="minor"/>
      </rPr>
      <t xml:space="preserve">Choisir pour une fonction donnée, un modèle de comportement à partir d’observations ou de mesures faites sur le produit </t>
    </r>
  </si>
  <si>
    <r>
      <t>CO6.5.</t>
    </r>
    <r>
      <rPr>
        <b/>
        <sz val="11"/>
        <color theme="8" tint="-0.249977111117893"/>
        <rFont val="Arial"/>
        <family val="2"/>
      </rPr>
      <t xml:space="preserve"> </t>
    </r>
    <r>
      <rPr>
        <b/>
        <sz val="11"/>
        <color theme="8" tint="-0.249977111117893"/>
        <rFont val="Calibri"/>
        <family val="2"/>
        <scheme val="minor"/>
      </rPr>
      <t xml:space="preserve">Interpréter les résultats d’une simulation et conclure sur la performance de la solution  </t>
    </r>
  </si>
  <si>
    <t xml:space="preserve">Simulation d’un usage ou d’un comportement structurel, thermique, acoustique, etc… de tout ou partie d’une construction </t>
  </si>
  <si>
    <t xml:space="preserve">Simulation de procédés pour valider un moyen de réalisation </t>
  </si>
  <si>
    <t>Simulation énergétique (électrique, mécanique, thermique, lumineuse, …) de tout ou partie d’un produit connaissant les caractéristiques utiles et les paramètres externes et internes.</t>
  </si>
  <si>
    <t xml:space="preserve">Simulation de la gestion de la chaîne de puissance </t>
  </si>
  <si>
    <t xml:space="preserve">Simulation mécanique pour obtenir les caractéristiques d'une loi d'entrée/sortie d'un sousensemble mécanique ou observer le comportement sous charges d’un assemblage </t>
  </si>
  <si>
    <t xml:space="preserve">Simulation de procédés pour valider les formes et dimensions d’une pièce </t>
  </si>
  <si>
    <t xml:space="preserve">Simulation d’un comportement informationnel faisant intervenir un ou plusieurs constituants matériels et/ou traitements logiciels simples d’une chaîne d’information </t>
  </si>
  <si>
    <t>Dimension d'ingénierie design</t>
  </si>
  <si>
    <t xml:space="preserve">O7 – Expérimenter et réaliser des prototypes ou des maquettes </t>
  </si>
  <si>
    <t xml:space="preserve">Sur des ouvrages ou des maquettes physiques simplifiées et instrumentées pour étudier l’usage ou le comportement d’un ouvrage réel ou celui d’éléments constitutifs et valider des choix techniques </t>
  </si>
  <si>
    <r>
      <t>AC1</t>
    </r>
    <r>
      <rPr>
        <sz val="11"/>
        <color theme="8" tint="-0.249977111117893"/>
        <rFont val="Calibri"/>
        <family val="2"/>
        <scheme val="minor"/>
      </rPr>
      <t xml:space="preserve"> </t>
    </r>
  </si>
  <si>
    <t xml:space="preserve">Des procédés de stockage, de production, de transformation, de récupération d’énergie pour aider à la conception d’une chaîne de puissance </t>
  </si>
  <si>
    <t xml:space="preserve">Tout ou partie d'une chaîne de puissance associée à son système de gestion dans l’objectif d'en relever les performances énergétiques et d’en optimiser le fonctionnement </t>
  </si>
  <si>
    <t xml:space="preserve">Des procédés de réalisation pour caractériser les paramètres de transformation de la matière et leurs conséquences sur la définition et l’obtention de pièces  </t>
  </si>
  <si>
    <t>Mesurer des performances d’un constituant ou d’un sous-ensemble d’un produit</t>
  </si>
  <si>
    <t xml:space="preserve">Des moyens matériels d’acquisition, de traitement, de stockage et de restitution de l’information pour aider à la conception d’une chaîne d’information </t>
  </si>
  <si>
    <t xml:space="preserve">Des architectures matérielles et logicielles en réponse à une problématique posée </t>
  </si>
  <si>
    <r>
      <t>1.</t>
    </r>
    <r>
      <rPr>
        <sz val="18"/>
        <color theme="5"/>
        <rFont val="Arial"/>
        <family val="2"/>
      </rPr>
      <t xml:space="preserve"> </t>
    </r>
    <r>
      <rPr>
        <sz val="18"/>
        <color theme="5"/>
        <rFont val="Calibri"/>
        <family val="2"/>
        <scheme val="minor"/>
      </rPr>
      <t>Principes de conception des produits et développement durable</t>
    </r>
  </si>
  <si>
    <r>
      <t>1.1.</t>
    </r>
    <r>
      <rPr>
        <b/>
        <sz val="14"/>
        <color rgb="FF000000"/>
        <rFont val="Arial"/>
        <family val="2"/>
      </rPr>
      <t xml:space="preserve"> </t>
    </r>
    <r>
      <rPr>
        <b/>
        <sz val="14"/>
        <color rgb="FF000000"/>
        <rFont val="Calibri"/>
        <family val="2"/>
        <scheme val="minor"/>
      </rPr>
      <t xml:space="preserve">La démarche de projet </t>
    </r>
  </si>
  <si>
    <r>
      <t>1.1.1.</t>
    </r>
    <r>
      <rPr>
        <b/>
        <sz val="11"/>
        <color rgb="FF000000"/>
        <rFont val="Arial"/>
        <family val="2"/>
      </rPr>
      <t xml:space="preserve"> </t>
    </r>
    <r>
      <rPr>
        <b/>
        <sz val="11"/>
        <color rgb="FF000000"/>
        <rFont val="Calibri"/>
        <family val="2"/>
        <scheme val="minor"/>
      </rPr>
      <t xml:space="preserve">Les projets industriels </t>
    </r>
  </si>
  <si>
    <t xml:space="preserve">Liens sciences </t>
  </si>
  <si>
    <t xml:space="preserve">AC </t>
  </si>
  <si>
    <t xml:space="preserve">ITEC </t>
  </si>
  <si>
    <t xml:space="preserve">EE </t>
  </si>
  <si>
    <t xml:space="preserve">SIN </t>
  </si>
  <si>
    <t xml:space="preserve">Commentaires </t>
  </si>
  <si>
    <r>
      <t>¾</t>
    </r>
    <r>
      <rPr>
        <sz val="7"/>
        <color rgb="FF007F9F"/>
        <rFont val="Times New Roman"/>
        <family val="1"/>
      </rPr>
      <t xml:space="preserve">  </t>
    </r>
    <r>
      <rPr>
        <sz val="11"/>
        <color rgb="FF000000"/>
        <rFont val="Calibri"/>
        <family val="2"/>
        <scheme val="minor"/>
      </rPr>
      <t xml:space="preserve">Rôle, fonctions et responsabilité des principaux intervenants d’un projet (maître d’ouvrage, d’œuvre, entreprises, coordonnateurs, contrôleurs). </t>
    </r>
  </si>
  <si>
    <t xml:space="preserve">L’importance et le rôle des différents acteurs  sont décrits par le filtre d’une démarche de projet qui permet de présenter les principes de droit, de réglementation, de contrôle et de normalisation. </t>
  </si>
  <si>
    <r>
      <t>¾</t>
    </r>
    <r>
      <rPr>
        <sz val="7"/>
        <color rgb="FF007F9F"/>
        <rFont val="Times New Roman"/>
        <family val="1"/>
      </rPr>
      <t xml:space="preserve">  </t>
    </r>
    <r>
      <rPr>
        <sz val="11"/>
        <color rgb="FF000000"/>
        <rFont val="Calibri"/>
        <family val="2"/>
        <scheme val="minor"/>
      </rPr>
      <t xml:space="preserve">Animation d’une équipe projet. </t>
    </r>
  </si>
  <si>
    <r>
      <t>¾</t>
    </r>
    <r>
      <rPr>
        <sz val="7"/>
        <color rgb="FF007F9F"/>
        <rFont val="Times New Roman"/>
        <family val="1"/>
      </rPr>
      <t xml:space="preserve">  </t>
    </r>
    <r>
      <rPr>
        <sz val="11"/>
        <color rgb="FF000000"/>
        <rFont val="Calibri"/>
        <family val="2"/>
        <scheme val="minor"/>
      </rPr>
      <t>Attendus des principales phases du projet et impact sur la démarche de conception (phases d’étude d'utilité publique, APS, APD, consultation, phase d’exécution).</t>
    </r>
  </si>
  <si>
    <t xml:space="preserve">Utiliser les outils adaptés pour planifier un projet (diagramme de Gantt, chemin critique, réunions de projet). </t>
  </si>
  <si>
    <r>
      <t>¾</t>
    </r>
    <r>
      <rPr>
        <sz val="7"/>
        <color rgb="FF007F9F"/>
        <rFont val="Times New Roman"/>
        <family val="1"/>
      </rPr>
      <t xml:space="preserve">  </t>
    </r>
    <r>
      <rPr>
        <sz val="11"/>
        <color rgb="FF000000"/>
        <rFont val="Calibri"/>
        <family val="2"/>
        <scheme val="minor"/>
      </rPr>
      <t xml:space="preserve">Principes d’organisation et planification d’un projet (développement séquentiel, découpage du projet en fonctions élémentaires ou en phases, phases de réalisation). </t>
    </r>
  </si>
  <si>
    <t xml:space="preserve">Ces connaissances sont à aborder lors d’une étude de cas pour des produits relevant du domaine de la construction. </t>
  </si>
  <si>
    <r>
      <t>¾</t>
    </r>
    <r>
      <rPr>
        <sz val="7"/>
        <color rgb="FF007F9F"/>
        <rFont val="Times New Roman"/>
        <family val="1"/>
      </rPr>
      <t xml:space="preserve">  </t>
    </r>
    <r>
      <rPr>
        <sz val="11"/>
        <color rgb="FF000000"/>
        <rFont val="Calibri"/>
        <family val="2"/>
        <scheme val="minor"/>
      </rPr>
      <t xml:space="preserve">Phases d’un projet industriel (marketing, pré conception, pré industrialisation et conception détaillée, industrialisation, maintenance et fin de vie). </t>
    </r>
  </si>
  <si>
    <t xml:space="preserve">Ces connaissances sont à aborder lors d’une étude de cas pour des produits relevant du domaine de la mécatronique. </t>
  </si>
  <si>
    <r>
      <t>¾</t>
    </r>
    <r>
      <rPr>
        <sz val="7"/>
        <color rgb="FF007F9F"/>
        <rFont val="Times New Roman"/>
        <family val="1"/>
      </rPr>
      <t xml:space="preserve">  </t>
    </r>
    <r>
      <rPr>
        <sz val="11"/>
        <color rgb="FF000000"/>
        <rFont val="Calibri"/>
        <family val="2"/>
        <scheme val="minor"/>
      </rPr>
      <t xml:space="preserve">Gestion, suivi et finalisation d’un projet (coût, budget, bilan d'expérience). </t>
    </r>
  </si>
  <si>
    <r>
      <t>¾</t>
    </r>
    <r>
      <rPr>
        <sz val="11"/>
        <color rgb="FF007F9F"/>
        <rFont val="Arial"/>
        <family val="2"/>
      </rPr>
      <t xml:space="preserve"> </t>
    </r>
    <r>
      <rPr>
        <sz val="11"/>
        <color rgb="FF000000"/>
        <rFont val="Calibri"/>
        <family val="2"/>
        <scheme val="minor"/>
      </rPr>
      <t xml:space="preserve">Contexte réglementaire des projets. </t>
    </r>
  </si>
  <si>
    <t xml:space="preserve">Mise en situation du projet dans son contexte et adaptation des solutions constructives en fonction des réglementations en vigueur.  </t>
  </si>
  <si>
    <r>
      <t>1.1.2.</t>
    </r>
    <r>
      <rPr>
        <b/>
        <sz val="11"/>
        <color rgb="FF000000"/>
        <rFont val="Arial"/>
        <family val="2"/>
      </rPr>
      <t xml:space="preserve"> </t>
    </r>
    <r>
      <rPr>
        <b/>
        <sz val="11"/>
        <color rgb="FF000000"/>
        <rFont val="Calibri"/>
        <family val="2"/>
        <scheme val="minor"/>
      </rPr>
      <t xml:space="preserve">Communication technique </t>
    </r>
  </si>
  <si>
    <r>
      <t>¾</t>
    </r>
    <r>
      <rPr>
        <sz val="11"/>
        <color rgb="FF007F9F"/>
        <rFont val="Arial"/>
        <family val="2"/>
      </rPr>
      <t xml:space="preserve"> </t>
    </r>
    <r>
      <rPr>
        <sz val="11"/>
        <color rgb="FF000000"/>
        <rFont val="Calibri"/>
        <family val="2"/>
        <scheme val="minor"/>
      </rPr>
      <t xml:space="preserve">Cartes mentales, représentations numériques, diagrammes SysML pertinents, prototype et maquette, croquis et schémas non normalisés, organigrammes. </t>
    </r>
  </si>
  <si>
    <t xml:space="preserve">3[1] </t>
  </si>
  <si>
    <t xml:space="preserve">Il s’agit de savoir choisir et utiliser un outil de communication technique en fonction du contenu à transmettre et de l’interlocuteur auquel on s’adresse. </t>
  </si>
  <si>
    <r>
      <t>¾</t>
    </r>
    <r>
      <rPr>
        <sz val="11"/>
        <color rgb="FF007F9F"/>
        <rFont val="Arial"/>
        <family val="2"/>
      </rPr>
      <t xml:space="preserve"> </t>
    </r>
    <r>
      <rPr>
        <sz val="11"/>
        <color rgb="FF000000"/>
        <rFont val="Calibri"/>
        <family val="2"/>
        <scheme val="minor"/>
      </rPr>
      <t xml:space="preserve">Outils de partage et d'organisation du travail collaboratif (cloud, PLM, BIM). </t>
    </r>
  </si>
  <si>
    <t xml:space="preserve">Il s’agit principalement d’utiliser ces outils lors des projets collaboratifs. </t>
  </si>
  <si>
    <r>
      <t>1.1.3.</t>
    </r>
    <r>
      <rPr>
        <b/>
        <sz val="11"/>
        <color rgb="FF000000"/>
        <rFont val="Arial"/>
        <family val="2"/>
      </rPr>
      <t xml:space="preserve"> </t>
    </r>
    <r>
      <rPr>
        <b/>
        <sz val="11"/>
        <color rgb="FF000000"/>
        <rFont val="Calibri"/>
        <family val="2"/>
        <scheme val="minor"/>
      </rPr>
      <t xml:space="preserve">Approche design et architecturale des produits </t>
    </r>
  </si>
  <si>
    <r>
      <t>¾</t>
    </r>
    <r>
      <rPr>
        <sz val="11"/>
        <color rgb="FF007F9F"/>
        <rFont val="Arial"/>
        <family val="2"/>
      </rPr>
      <t xml:space="preserve"> </t>
    </r>
    <r>
      <rPr>
        <sz val="11"/>
        <color rgb="FF000000"/>
        <rFont val="Calibri"/>
        <family val="2"/>
        <scheme val="minor"/>
      </rPr>
      <t xml:space="preserve">Évolution historique et culturelle des formes. Relations entre objet fonctionnel et art contemporain lié à une époque. </t>
    </r>
  </si>
  <si>
    <t xml:space="preserve">Enseignement s’appuyant sur des études de produits amenant à découvrir et modifier la relation fonction – solution technique – formes et ergonomie. Elles sont organisées autour de la découverte et de l’exploration des démarches propres à la conception en design. Le choix des produits, actuels ou appartenant au passé permet l’observation des choix esthétiques, techniques et économiques.                                                             Ces études doivent permettre de conforter l’approche design en projet.  </t>
  </si>
  <si>
    <r>
      <t>¾</t>
    </r>
    <r>
      <rPr>
        <sz val="7"/>
        <color rgb="FF007F9F"/>
        <rFont val="Times New Roman"/>
        <family val="1"/>
      </rPr>
      <t xml:space="preserve"> </t>
    </r>
    <r>
      <rPr>
        <sz val="11"/>
        <color rgb="FF000000"/>
        <rFont val="Calibri"/>
        <family val="2"/>
        <scheme val="minor"/>
      </rPr>
      <t xml:space="preserve">Le contexte : enjeux culturels, écologiques, économiques, technologiques. Inscription et statut de la production dans le temps. </t>
    </r>
  </si>
  <si>
    <r>
      <t>¾</t>
    </r>
    <r>
      <rPr>
        <sz val="7"/>
        <color rgb="FF007F9F"/>
        <rFont val="Times New Roman"/>
        <family val="1"/>
      </rPr>
      <t xml:space="preserve"> </t>
    </r>
    <r>
      <rPr>
        <sz val="11"/>
        <color rgb="FF000000"/>
        <rFont val="Calibri"/>
        <family val="2"/>
        <scheme val="minor"/>
      </rPr>
      <t xml:space="preserve">Relations et interactions avec d’autres productions : environnement naturel et sociétal, segments commerciaux et cibles de vente, supports et espaces de diffusion. </t>
    </r>
  </si>
  <si>
    <r>
      <t>¾</t>
    </r>
    <r>
      <rPr>
        <sz val="7"/>
        <color rgb="FF007F9F"/>
        <rFont val="Times New Roman"/>
        <family val="1"/>
      </rPr>
      <t xml:space="preserve">  </t>
    </r>
    <r>
      <rPr>
        <sz val="11"/>
        <color rgb="FF000000"/>
        <rFont val="Calibri"/>
        <family val="2"/>
        <scheme val="minor"/>
      </rPr>
      <t xml:space="preserve">La fonction services rendus, relations à l’usager, aux modes de vie. Les expériences utilisateurs. </t>
    </r>
  </si>
  <si>
    <r>
      <t>¾</t>
    </r>
    <r>
      <rPr>
        <sz val="7"/>
        <color rgb="FF007F9F"/>
        <rFont val="Times New Roman"/>
        <family val="1"/>
      </rPr>
      <t xml:space="preserve">  </t>
    </r>
    <r>
      <rPr>
        <sz val="11"/>
        <color rgb="FF000000"/>
        <rFont val="Calibri"/>
        <family val="2"/>
        <scheme val="minor"/>
      </rPr>
      <t>Besoins et usages, fonctions utilitaires et/ou symboliques en relation avec les formes. Design d’interaction et ergonomie.</t>
    </r>
  </si>
  <si>
    <r>
      <t>¾</t>
    </r>
    <r>
      <rPr>
        <sz val="7"/>
        <color rgb="FF007F9F"/>
        <rFont val="Times New Roman"/>
        <family val="1"/>
      </rPr>
      <t xml:space="preserve">  </t>
    </r>
    <r>
      <rPr>
        <sz val="11"/>
        <color rgb="FF000000"/>
        <rFont val="Calibri"/>
        <family val="2"/>
        <scheme val="minor"/>
      </rPr>
      <t xml:space="preserve">Typologie des constructions, techniques, périodes et styles des projets. </t>
    </r>
  </si>
  <si>
    <t xml:space="preserve">Relations entre des propositions architecturales ou techniques et le contexte historique, environnemental ou socio-culturel des projets d’habitats ou de génie civil. </t>
  </si>
  <si>
    <r>
      <t>¾</t>
    </r>
    <r>
      <rPr>
        <sz val="7"/>
        <color rgb="FF007F9F"/>
        <rFont val="Times New Roman"/>
        <family val="1"/>
      </rPr>
      <t xml:space="preserve">  </t>
    </r>
    <r>
      <rPr>
        <sz val="11"/>
        <color rgb="FF000000"/>
        <rFont val="Calibri"/>
        <family val="2"/>
        <scheme val="minor"/>
      </rPr>
      <t xml:space="preserve">Identification des différents types de constructions. </t>
    </r>
  </si>
  <si>
    <r>
      <t>1.2.</t>
    </r>
    <r>
      <rPr>
        <b/>
        <sz val="14"/>
        <color rgb="FF000000"/>
        <rFont val="Arial"/>
        <family val="2"/>
      </rPr>
      <t xml:space="preserve"> </t>
    </r>
    <r>
      <rPr>
        <b/>
        <sz val="14"/>
        <color rgb="FF000000"/>
        <rFont val="Calibri"/>
        <family val="2"/>
        <scheme val="minor"/>
      </rPr>
      <t xml:space="preserve">Outils de l'ingénierie système  </t>
    </r>
  </si>
  <si>
    <r>
      <t>1.2.1.</t>
    </r>
    <r>
      <rPr>
        <b/>
        <sz val="11"/>
        <color rgb="FF000000"/>
        <rFont val="Arial"/>
        <family val="2"/>
      </rPr>
      <t xml:space="preserve"> </t>
    </r>
    <r>
      <rPr>
        <b/>
        <sz val="11"/>
        <color rgb="FF000000"/>
        <rFont val="Calibri"/>
        <family val="2"/>
        <scheme val="minor"/>
      </rPr>
      <t xml:space="preserve">Concepts de systèmes </t>
    </r>
  </si>
  <si>
    <r>
      <t>¾</t>
    </r>
    <r>
      <rPr>
        <sz val="11"/>
        <color rgb="FF007F9F"/>
        <rFont val="Arial"/>
        <family val="2"/>
      </rPr>
      <t xml:space="preserve"> </t>
    </r>
    <r>
      <rPr>
        <sz val="11"/>
        <color rgb="FF000000"/>
        <rFont val="Calibri"/>
        <family val="2"/>
        <scheme val="minor"/>
      </rPr>
      <t xml:space="preserve">Typologie des systèmes (système à faire, système pour faire, sur et sous-systèmes). </t>
    </r>
  </si>
  <si>
    <t xml:space="preserve">La notion de système est présentée comme une typologie de produits technologiques. </t>
  </si>
  <si>
    <r>
      <t>¾</t>
    </r>
    <r>
      <rPr>
        <sz val="11"/>
        <color rgb="FF007F9F"/>
        <rFont val="Arial"/>
        <family val="2"/>
      </rPr>
      <t xml:space="preserve"> </t>
    </r>
    <r>
      <rPr>
        <sz val="11"/>
        <color rgb="FF000000"/>
        <rFont val="Calibri"/>
        <family val="2"/>
        <scheme val="minor"/>
      </rPr>
      <t xml:space="preserve">Approche système (environnement, frontières, système d’intérêt, points de vue). </t>
    </r>
  </si>
  <si>
    <t xml:space="preserve">Le langage SysML est uniquement réservé à la description d’un système technique. </t>
  </si>
  <si>
    <r>
      <t>1.2.2.</t>
    </r>
    <r>
      <rPr>
        <b/>
        <sz val="11"/>
        <color rgb="FF000000"/>
        <rFont val="Arial"/>
        <family val="2"/>
      </rPr>
      <t xml:space="preserve"> </t>
    </r>
    <r>
      <rPr>
        <b/>
        <sz val="11"/>
        <color rgb="FF000000"/>
        <rFont val="Calibri"/>
        <family val="2"/>
        <scheme val="minor"/>
      </rPr>
      <t xml:space="preserve">Ingénierie système </t>
    </r>
  </si>
  <si>
    <r>
      <t>¾</t>
    </r>
    <r>
      <rPr>
        <sz val="11"/>
        <color rgb="FF007F9F"/>
        <rFont val="Arial"/>
        <family val="2"/>
      </rPr>
      <t xml:space="preserve"> </t>
    </r>
    <r>
      <rPr>
        <sz val="11"/>
        <color rgb="FF000000"/>
        <rFont val="Calibri"/>
        <family val="2"/>
        <scheme val="minor"/>
      </rPr>
      <t xml:space="preserve">Approche processus (typologie). </t>
    </r>
  </si>
  <si>
    <t xml:space="preserve">L’approche se limite à la définition d’un processus </t>
  </si>
  <si>
    <t xml:space="preserve">(désigné parfois sous le procédé mnémonique de CPRET </t>
  </si>
  <si>
    <t xml:space="preserve">(pour contraintes, produits, ressource, entrées, transformation), et aux différentes typologies de processus liées à l’IS, sachant que seuls les processus techniques sont étudiés. </t>
  </si>
  <si>
    <r>
      <t>¾</t>
    </r>
    <r>
      <rPr>
        <sz val="11"/>
        <color rgb="FF007F9F"/>
        <rFont val="Arial"/>
        <family val="2"/>
      </rPr>
      <t xml:space="preserve"> </t>
    </r>
    <r>
      <rPr>
        <sz val="11"/>
        <color rgb="FF000000"/>
        <rFont val="Calibri"/>
        <family val="2"/>
        <scheme val="minor"/>
      </rPr>
      <t xml:space="preserve">Approche temporelle, cycle en V. </t>
    </r>
  </si>
  <si>
    <t xml:space="preserve">Les trois processus techniques issus de la norme ISO 15288 (analyse du besoin, spécifications techniques, conception) sont abordés dans leur vision temporelle afin d’appréhender la notion de non séquentialité d’une démarche de conception. </t>
  </si>
  <si>
    <t xml:space="preserve">Le cycle en V fait explicitement apparaître les trois processus techniques, l’IVV étant garantie (conforme) respectivement aux exigences établies tout au long des processus, du cahier des charges aux exigences allouées en passant par les spécifications techniques. </t>
  </si>
  <si>
    <r>
      <t>¾</t>
    </r>
    <r>
      <rPr>
        <sz val="11"/>
        <color rgb="FF007F9F"/>
        <rFont val="Arial"/>
        <family val="2"/>
      </rPr>
      <t xml:space="preserve"> </t>
    </r>
    <r>
      <rPr>
        <sz val="11"/>
        <color rgb="FF000000"/>
        <rFont val="Calibri"/>
        <family val="2"/>
        <scheme val="minor"/>
      </rPr>
      <t>Analyse du besoin : besoin initial, mission principale, contexte, cas d’utilisations, scénarios d’utilisation, besoins des parties prenantes</t>
    </r>
  </si>
  <si>
    <t xml:space="preserve">À la lecture d’un cahier des charges, l’élève doit savoir extraire les informations pertinentes décrites en langage SysML. </t>
  </si>
  <si>
    <t xml:space="preserve">En projet de construction, l’analyse du besoin peut faire appel à d’autres outils complémentaires. </t>
  </si>
  <si>
    <r>
      <t>¾</t>
    </r>
    <r>
      <rPr>
        <sz val="7"/>
        <color rgb="FF007F9F"/>
        <rFont val="Times New Roman"/>
        <family val="1"/>
      </rPr>
      <t xml:space="preserve">  </t>
    </r>
    <r>
      <rPr>
        <sz val="11"/>
        <color rgb="FF000000"/>
        <rFont val="Calibri"/>
        <family val="2"/>
        <scheme val="minor"/>
      </rPr>
      <t xml:space="preserve">Spécification technique, conception de l’architecture. </t>
    </r>
  </si>
  <si>
    <t xml:space="preserve">Les grands principes sont évoqués en démarche de projet. Le but recherché est :  </t>
  </si>
  <si>
    <r>
      <t>¾</t>
    </r>
    <r>
      <rPr>
        <sz val="7"/>
        <color rgb="FF007F9F"/>
        <rFont val="Times New Roman"/>
        <family val="1"/>
      </rPr>
      <t xml:space="preserve">  </t>
    </r>
    <r>
      <rPr>
        <sz val="11"/>
        <color rgb="FF000000"/>
        <rFont val="Calibri"/>
        <family val="2"/>
        <scheme val="minor"/>
      </rPr>
      <t xml:space="preserve">Etats, séquences. </t>
    </r>
  </si>
  <si>
    <r>
      <t>-</t>
    </r>
    <r>
      <rPr>
        <sz val="7"/>
        <color rgb="FF000000"/>
        <rFont val="Times New Roman"/>
        <family val="1"/>
      </rPr>
      <t xml:space="preserve">     </t>
    </r>
    <r>
      <rPr>
        <i/>
        <sz val="11"/>
        <color rgb="FF000000"/>
        <rFont val="Calibri"/>
        <family val="2"/>
        <scheme val="minor"/>
      </rPr>
      <t xml:space="preserve">d’amener l’élève en phase de spécification à apporter ses propres concepts opérationnels ou architecturaux, tout en restant dans le domaine du problème, afin de définir les exigences systèmes issues des besoins ; </t>
    </r>
  </si>
  <si>
    <r>
      <t>¾</t>
    </r>
    <r>
      <rPr>
        <sz val="7"/>
        <color rgb="FF007F9F"/>
        <rFont val="Times New Roman"/>
        <family val="1"/>
      </rPr>
      <t xml:space="preserve">  </t>
    </r>
    <r>
      <rPr>
        <sz val="11"/>
        <color rgb="FF000000"/>
        <rFont val="Calibri"/>
        <family val="2"/>
        <scheme val="minor"/>
      </rPr>
      <t xml:space="preserve">Fonctionnalités, structure physique, flux internes/externes. </t>
    </r>
  </si>
  <si>
    <r>
      <t>-</t>
    </r>
    <r>
      <rPr>
        <sz val="7"/>
        <color rgb="FF000000"/>
        <rFont val="Times New Roman"/>
        <family val="1"/>
      </rPr>
      <t xml:space="preserve">     </t>
    </r>
    <r>
      <rPr>
        <i/>
        <sz val="11"/>
        <color rgb="FF000000"/>
        <rFont val="Calibri"/>
        <family val="2"/>
        <scheme val="minor"/>
      </rPr>
      <t xml:space="preserve">d’amener l’élève en phase de conception à proposer sa propre architecture fonctionnelle et structurelle, satisfaisant et validant les exigences systèmes, définies préalablement. </t>
    </r>
  </si>
  <si>
    <r>
      <t>¾</t>
    </r>
    <r>
      <rPr>
        <sz val="11"/>
        <color rgb="FF007F9F"/>
        <rFont val="Arial"/>
        <family val="2"/>
      </rPr>
      <t xml:space="preserve"> </t>
    </r>
    <r>
      <rPr>
        <sz val="11"/>
        <color rgb="FF000000"/>
        <rFont val="Calibri"/>
        <family val="2"/>
        <scheme val="minor"/>
      </rPr>
      <t xml:space="preserve">IVVQ : intégration, vérification, validation, qualification. </t>
    </r>
  </si>
  <si>
    <t xml:space="preserve">Les grands principes sont là aussi évoqués en démarche de projet : </t>
  </si>
  <si>
    <r>
      <t>-</t>
    </r>
    <r>
      <rPr>
        <sz val="7"/>
        <color rgb="FF000000"/>
        <rFont val="Times New Roman"/>
        <family val="1"/>
      </rPr>
      <t xml:space="preserve">     </t>
    </r>
    <r>
      <rPr>
        <i/>
        <sz val="11"/>
        <color rgb="FF000000"/>
        <rFont val="Calibri"/>
        <family val="2"/>
        <scheme val="minor"/>
      </rPr>
      <t xml:space="preserve">l’intégration (entendue « sur site d’exploitation ») quand elle est possible est évoquée ; </t>
    </r>
  </si>
  <si>
    <r>
      <t>-</t>
    </r>
    <r>
      <rPr>
        <sz val="7"/>
        <color rgb="FF000000"/>
        <rFont val="Times New Roman"/>
        <family val="1"/>
      </rPr>
      <t xml:space="preserve">     </t>
    </r>
    <r>
      <rPr>
        <i/>
        <sz val="11"/>
        <color rgb="FF000000"/>
        <rFont val="Calibri"/>
        <family val="2"/>
        <scheme val="minor"/>
      </rPr>
      <t xml:space="preserve">l’accent est mis sur les outils de vérification et de validation ; </t>
    </r>
  </si>
  <si>
    <r>
      <t>-</t>
    </r>
    <r>
      <rPr>
        <sz val="7"/>
        <color rgb="FF000000"/>
        <rFont val="Times New Roman"/>
        <family val="1"/>
      </rPr>
      <t xml:space="preserve">     </t>
    </r>
    <r>
      <rPr>
        <i/>
        <sz val="11"/>
        <color rgb="FF000000"/>
        <rFont val="Calibri"/>
        <family val="2"/>
        <scheme val="minor"/>
      </rPr>
      <t xml:space="preserve">la qualification étant la mesure de performance une fois le système produit, le savoir-faire inhérent relève du domaine expérimental. </t>
    </r>
  </si>
  <si>
    <r>
      <t>1.3.</t>
    </r>
    <r>
      <rPr>
        <b/>
        <sz val="14"/>
        <color rgb="FF000000"/>
        <rFont val="Arial"/>
        <family val="2"/>
      </rPr>
      <t xml:space="preserve"> </t>
    </r>
    <r>
      <rPr>
        <b/>
        <sz val="14"/>
        <color rgb="FF000000"/>
        <rFont val="Calibri"/>
        <family val="2"/>
        <scheme val="minor"/>
      </rPr>
      <t xml:space="preserve">Compétitivité des produits </t>
    </r>
  </si>
  <si>
    <r>
      <t>1.3.1.</t>
    </r>
    <r>
      <rPr>
        <b/>
        <sz val="11"/>
        <color rgb="FF000000"/>
        <rFont val="Arial"/>
        <family val="2"/>
      </rPr>
      <t xml:space="preserve"> </t>
    </r>
    <r>
      <rPr>
        <b/>
        <sz val="11"/>
        <color rgb="FF000000"/>
        <rFont val="Calibri"/>
        <family val="2"/>
        <scheme val="minor"/>
      </rPr>
      <t xml:space="preserve">Paramètres de la compétitivité </t>
    </r>
  </si>
  <si>
    <r>
      <t>¾</t>
    </r>
    <r>
      <rPr>
        <sz val="11"/>
        <color rgb="FF007F9F"/>
        <rFont val="Arial"/>
        <family val="2"/>
      </rPr>
      <t xml:space="preserve"> </t>
    </r>
    <r>
      <rPr>
        <sz val="11"/>
        <color rgb="FF000000"/>
        <rFont val="Calibri"/>
        <family val="2"/>
        <scheme val="minor"/>
      </rPr>
      <t xml:space="preserve">Principe des labels de performance. </t>
    </r>
  </si>
  <si>
    <t xml:space="preserve">Définition des labels de performance et impact sur les produits. Exemples : Bâtiment Passif ; HQE, E+C- … </t>
  </si>
  <si>
    <r>
      <t>¾</t>
    </r>
    <r>
      <rPr>
        <sz val="11"/>
        <color rgb="FF007F9F"/>
        <rFont val="Arial"/>
        <family val="2"/>
      </rPr>
      <t xml:space="preserve"> </t>
    </r>
    <r>
      <rPr>
        <sz val="11"/>
        <color rgb="FF000000"/>
        <rFont val="Calibri"/>
        <family val="2"/>
        <scheme val="minor"/>
      </rPr>
      <t xml:space="preserve">Importance du service rendu (besoin réel et besoin induit). </t>
    </r>
  </si>
  <si>
    <t xml:space="preserve">La protection des innovations peut être abordée au travers de la propriété industrielle sous les angles </t>
  </si>
  <si>
    <r>
      <t>¾</t>
    </r>
    <r>
      <rPr>
        <sz val="11"/>
        <color rgb="FF007F9F"/>
        <rFont val="Arial"/>
        <family val="2"/>
      </rPr>
      <t xml:space="preserve"> </t>
    </r>
    <r>
      <rPr>
        <sz val="11"/>
        <color rgb="FF000000"/>
        <rFont val="Calibri"/>
        <family val="2"/>
        <scheme val="minor"/>
      </rPr>
      <t xml:space="preserve">Innovation (de produit, de procédé, de marketing, de rupture). </t>
    </r>
  </si>
  <si>
    <t xml:space="preserve">suivants : </t>
  </si>
  <si>
    <r>
      <t>¾</t>
    </r>
    <r>
      <rPr>
        <sz val="11"/>
        <color rgb="FF007F9F"/>
        <rFont val="Arial"/>
        <family val="2"/>
      </rPr>
      <t xml:space="preserve"> </t>
    </r>
    <r>
      <rPr>
        <sz val="11"/>
        <color rgb="FF000000"/>
        <rFont val="Calibri"/>
        <family val="2"/>
        <scheme val="minor"/>
      </rPr>
      <t xml:space="preserve">Recherche de solutions techniques (brevets) et créativité, stratégie de propriété industrielle (protection du nom, du design et de l’aspect technique), enjeux de la normalisation. </t>
    </r>
  </si>
  <si>
    <r>
      <t>-</t>
    </r>
    <r>
      <rPr>
        <sz val="7"/>
        <color rgb="FF000000"/>
        <rFont val="Times New Roman"/>
        <family val="1"/>
      </rPr>
      <t xml:space="preserve">     </t>
    </r>
    <r>
      <rPr>
        <i/>
        <sz val="11"/>
        <color rgb="FF000000"/>
        <rFont val="Calibri"/>
        <family val="2"/>
        <scheme val="minor"/>
      </rPr>
      <t xml:space="preserve">les bases de données de brevets pour repérer les solutions techniques existantes afin de ne pas recréer ce qui existe déjà et retracer les évolutions techniques d’un produit ; </t>
    </r>
  </si>
  <si>
    <r>
      <t>¾</t>
    </r>
    <r>
      <rPr>
        <sz val="11"/>
        <color rgb="FF007F9F"/>
        <rFont val="Arial"/>
        <family val="2"/>
      </rPr>
      <t xml:space="preserve"> </t>
    </r>
    <r>
      <rPr>
        <sz val="11"/>
        <color rgb="FF000000"/>
        <rFont val="Calibri"/>
        <family val="2"/>
        <scheme val="minor"/>
      </rPr>
      <t xml:space="preserve">Ergonomie : notion de confort, d’efficacité, de sécurité dans les relations homme – produit, homme – système. </t>
    </r>
  </si>
  <si>
    <r>
      <t>-</t>
    </r>
    <r>
      <rPr>
        <sz val="7"/>
        <color rgb="FF000000"/>
        <rFont val="Times New Roman"/>
        <family val="1"/>
      </rPr>
      <t xml:space="preserve">     </t>
    </r>
    <r>
      <rPr>
        <i/>
        <sz val="11"/>
        <color rgb="FF000000"/>
        <rFont val="Calibri"/>
        <family val="2"/>
        <scheme val="minor"/>
      </rPr>
      <t xml:space="preserve">la protection  de la création par le brevet d’invention pour protéger les aspects techniques, le dessin et modèle pour protéger le design et la marque pour protéger le nom du produit innovant. </t>
    </r>
  </si>
  <si>
    <r>
      <t>1.3.2.</t>
    </r>
    <r>
      <rPr>
        <b/>
        <sz val="11"/>
        <color rgb="FF000000"/>
        <rFont val="Arial"/>
        <family val="2"/>
      </rPr>
      <t xml:space="preserve"> </t>
    </r>
    <r>
      <rPr>
        <b/>
        <sz val="11"/>
        <color rgb="FF000000"/>
        <rFont val="Calibri"/>
        <family val="2"/>
        <scheme val="minor"/>
      </rPr>
      <t xml:space="preserve">Compromis complexité-efficacité-coût </t>
    </r>
  </si>
  <si>
    <r>
      <t>¾</t>
    </r>
    <r>
      <rPr>
        <sz val="7"/>
        <color rgb="FF007F9F"/>
        <rFont val="Times New Roman"/>
        <family val="1"/>
      </rPr>
      <t xml:space="preserve">  </t>
    </r>
    <r>
      <rPr>
        <sz val="11"/>
        <color rgb="FF000000"/>
        <rFont val="Calibri"/>
        <family val="2"/>
        <scheme val="minor"/>
      </rPr>
      <t xml:space="preserve">Relation Fonction/Coût/Besoin. </t>
    </r>
  </si>
  <si>
    <t xml:space="preserve">L’approche des compromis se fait par comparaison (analyses relatives) de solutions en disposant de bases de données de coût. </t>
  </si>
  <si>
    <r>
      <t>¾</t>
    </r>
    <r>
      <rPr>
        <sz val="7"/>
        <color rgb="FF007F9F"/>
        <rFont val="Times New Roman"/>
        <family val="1"/>
      </rPr>
      <t xml:space="preserve">  </t>
    </r>
    <r>
      <rPr>
        <sz val="11"/>
        <color rgb="FF000000"/>
        <rFont val="Calibri"/>
        <family val="2"/>
        <scheme val="minor"/>
      </rPr>
      <t xml:space="preserve">Relation Fonction/Coût/Réalisation. </t>
    </r>
  </si>
  <si>
    <r>
      <t>¾</t>
    </r>
    <r>
      <rPr>
        <sz val="7"/>
        <color rgb="FF007F9F"/>
        <rFont val="Times New Roman"/>
        <family val="1"/>
      </rPr>
      <t xml:space="preserve">  </t>
    </r>
    <r>
      <rPr>
        <sz val="11"/>
        <color rgb="FF000000"/>
        <rFont val="Calibri"/>
        <family val="2"/>
        <scheme val="minor"/>
      </rPr>
      <t xml:space="preserve">Relation Fonction/Impact environnemental. </t>
    </r>
  </si>
  <si>
    <r>
      <t>1.4.</t>
    </r>
    <r>
      <rPr>
        <b/>
        <sz val="14"/>
        <color rgb="FF000000"/>
        <rFont val="Arial"/>
        <family val="2"/>
      </rPr>
      <t xml:space="preserve"> </t>
    </r>
    <r>
      <rPr>
        <b/>
        <sz val="14"/>
        <color rgb="FF000000"/>
        <rFont val="Calibri"/>
        <family val="2"/>
        <scheme val="minor"/>
      </rPr>
      <t xml:space="preserve">Créativité et innovation technologique </t>
    </r>
  </si>
  <si>
    <r>
      <t>¾</t>
    </r>
    <r>
      <rPr>
        <sz val="11"/>
        <color rgb="FF007F9F"/>
        <rFont val="Arial"/>
        <family val="2"/>
      </rPr>
      <t xml:space="preserve"> </t>
    </r>
    <r>
      <rPr>
        <sz val="11"/>
        <color rgb="FF000000"/>
        <rFont val="Calibri"/>
        <family val="2"/>
        <scheme val="minor"/>
      </rPr>
      <t xml:space="preserve">Méthodes de créativité rationnelles et non rationnelles.  </t>
    </r>
  </si>
  <si>
    <t xml:space="preserve">Lois d’évolutions et principes d’innovation, </t>
  </si>
  <si>
    <t xml:space="preserve">contradictions, relations entre solutions techniques et principes scientifiques/technologiques associés, brainstorming. </t>
  </si>
  <si>
    <r>
      <t>¾</t>
    </r>
    <r>
      <rPr>
        <sz val="11"/>
        <color rgb="FF007F9F"/>
        <rFont val="Arial"/>
        <family val="2"/>
      </rPr>
      <t xml:space="preserve"> </t>
    </r>
    <r>
      <rPr>
        <sz val="11"/>
        <color rgb="FF000000"/>
        <rFont val="Calibri"/>
        <family val="2"/>
        <scheme val="minor"/>
      </rPr>
      <t xml:space="preserve">Intégration des fonctions et optimisation du fonctionnement : approche pluri technologique et transfert de technologie. </t>
    </r>
  </si>
  <si>
    <t xml:space="preserve">Étude de cas à partir de produits dont certains composants intègrent plusieurs fonctions. </t>
  </si>
  <si>
    <r>
      <t>1.5.</t>
    </r>
    <r>
      <rPr>
        <b/>
        <sz val="14"/>
        <color rgb="FF000000"/>
        <rFont val="Arial"/>
        <family val="2"/>
      </rPr>
      <t xml:space="preserve"> </t>
    </r>
    <r>
      <rPr>
        <b/>
        <sz val="14"/>
        <color rgb="FF000000"/>
        <rFont val="Calibri"/>
        <family val="2"/>
        <scheme val="minor"/>
      </rPr>
      <t xml:space="preserve">Approche environnementale </t>
    </r>
  </si>
  <si>
    <r>
      <t>1.5.1.</t>
    </r>
    <r>
      <rPr>
        <b/>
        <sz val="11"/>
        <color rgb="FF000000"/>
        <rFont val="Arial"/>
        <family val="2"/>
      </rPr>
      <t xml:space="preserve"> </t>
    </r>
    <r>
      <rPr>
        <b/>
        <sz val="11"/>
        <color rgb="FF000000"/>
        <rFont val="Calibri"/>
        <family val="2"/>
        <scheme val="minor"/>
      </rPr>
      <t xml:space="preserve">Cycle de vie </t>
    </r>
  </si>
  <si>
    <r>
      <t>¾</t>
    </r>
    <r>
      <rPr>
        <sz val="11"/>
        <color rgb="FF007F9F"/>
        <rFont val="Arial"/>
        <family val="2"/>
      </rPr>
      <t xml:space="preserve"> </t>
    </r>
    <r>
      <rPr>
        <sz val="11"/>
        <color rgb="FF000000"/>
        <rFont val="Calibri"/>
        <family val="2"/>
        <scheme val="minor"/>
      </rPr>
      <t xml:space="preserve">Cycle de vie d’un produit. </t>
    </r>
  </si>
  <si>
    <t xml:space="preserve">Les différentes phases du cycle de vie d’un système sont définies, en mettant un focus particulier sur le cycle de développement du produit. </t>
  </si>
  <si>
    <r>
      <t>1.5.2.</t>
    </r>
    <r>
      <rPr>
        <b/>
        <sz val="11"/>
        <color rgb="FF000000"/>
        <rFont val="Arial"/>
        <family val="2"/>
      </rPr>
      <t xml:space="preserve"> </t>
    </r>
    <r>
      <rPr>
        <b/>
        <sz val="11"/>
        <color rgb="FF000000"/>
        <rFont val="Calibri"/>
        <family val="2"/>
        <scheme val="minor"/>
      </rPr>
      <t xml:space="preserve">Mise à disposition des ressources </t>
    </r>
  </si>
  <si>
    <r>
      <t>¾</t>
    </r>
    <r>
      <rPr>
        <sz val="11"/>
        <color rgb="FF007F9F"/>
        <rFont val="Arial"/>
        <family val="2"/>
      </rPr>
      <t xml:space="preserve"> </t>
    </r>
    <r>
      <rPr>
        <sz val="11"/>
        <color rgb="FF000000"/>
        <rFont val="Calibri"/>
        <family val="2"/>
        <scheme val="minor"/>
      </rPr>
      <t xml:space="preserve">Coûts relatifs, disponibilité, impacts environnementaux des matériaux. </t>
    </r>
  </si>
  <si>
    <t xml:space="preserve">PC : L’énergie et ses enjeux. PC : Organisation de la matière, propriétés des matériaux. </t>
  </si>
  <si>
    <t xml:space="preserve">Les études de dossiers technologiques doivent permettre l’identification des paramètres influant sur le coût de l’énergie et sur sa disponibilité : localisation et ressources estimées, complexification de l’extraction et des traitements nécessaires, choix du mode de transport et de distribution. </t>
  </si>
  <si>
    <r>
      <t>¾</t>
    </r>
    <r>
      <rPr>
        <sz val="11"/>
        <color rgb="FF007F9F"/>
        <rFont val="Arial"/>
        <family val="2"/>
      </rPr>
      <t xml:space="preserve"> </t>
    </r>
    <r>
      <rPr>
        <sz val="11"/>
        <color rgb="FF000000"/>
        <rFont val="Calibri"/>
        <family val="2"/>
        <scheme val="minor"/>
      </rPr>
      <t xml:space="preserve">Enjeux énergétiques mondiaux : extraction et transport, production centralisée, production locale. </t>
    </r>
  </si>
  <si>
    <r>
      <t>1.5.3.</t>
    </r>
    <r>
      <rPr>
        <b/>
        <sz val="11"/>
        <color rgb="FF000000"/>
        <rFont val="Arial"/>
        <family val="2"/>
      </rPr>
      <t xml:space="preserve"> </t>
    </r>
    <r>
      <rPr>
        <b/>
        <sz val="11"/>
        <color rgb="FF000000"/>
        <rFont val="Calibri"/>
        <family val="2"/>
        <scheme val="minor"/>
      </rPr>
      <t xml:space="preserve">Utilisation raisonnée des ressources </t>
    </r>
  </si>
  <si>
    <r>
      <t>¾</t>
    </r>
    <r>
      <rPr>
        <sz val="11"/>
        <color rgb="FF007F9F"/>
        <rFont val="Arial"/>
        <family val="2"/>
      </rPr>
      <t xml:space="preserve"> </t>
    </r>
    <r>
      <rPr>
        <sz val="11"/>
        <color rgb="FF000000"/>
        <rFont val="Calibri"/>
        <family val="2"/>
        <scheme val="minor"/>
      </rPr>
      <t xml:space="preserve">Propriétés physico-chimiques, mécaniques et thermiques des matériaux.  </t>
    </r>
  </si>
  <si>
    <t xml:space="preserve">PC : L’énergie et ses enjeux. </t>
  </si>
  <si>
    <t xml:space="preserve">Uniquement en complément du programme de physique chimie. </t>
  </si>
  <si>
    <r>
      <t>¾</t>
    </r>
    <r>
      <rPr>
        <sz val="11"/>
        <color rgb="FF007F9F"/>
        <rFont val="Arial"/>
        <family val="2"/>
      </rPr>
      <t xml:space="preserve"> </t>
    </r>
    <r>
      <rPr>
        <sz val="11"/>
        <color rgb="FF000000"/>
        <rFont val="Calibri"/>
        <family val="2"/>
        <scheme val="minor"/>
      </rPr>
      <t xml:space="preserve">Impacts environnementaux associés au cycle de vie du produit : </t>
    </r>
  </si>
  <si>
    <t xml:space="preserve">PC : Organisation de la matière, propriétés des matériaux. </t>
  </si>
  <si>
    <t xml:space="preserve">Approche comparative sur des cas d’optimisation. Ce concept est abordé à l’occasion d’études de dossiers techniques globales portant sur les différents champs technologiques. </t>
  </si>
  <si>
    <r>
      <t>-</t>
    </r>
    <r>
      <rPr>
        <sz val="7"/>
        <color rgb="FF0062AC"/>
        <rFont val="Times New Roman"/>
        <family val="1"/>
      </rPr>
      <t xml:space="preserve">     </t>
    </r>
    <r>
      <rPr>
        <sz val="11"/>
        <color rgb="FF000000"/>
        <rFont val="Calibri"/>
        <family val="2"/>
        <scheme val="minor"/>
      </rPr>
      <t xml:space="preserve">conception (optimisation des masses et des assemblages) ; </t>
    </r>
  </si>
  <si>
    <r>
      <t>-</t>
    </r>
    <r>
      <rPr>
        <sz val="7"/>
        <color rgb="FF0062AC"/>
        <rFont val="Times New Roman"/>
        <family val="1"/>
      </rPr>
      <t xml:space="preserve">     </t>
    </r>
    <r>
      <rPr>
        <sz val="11"/>
        <color rgb="FF000000"/>
        <rFont val="Calibri"/>
        <family val="2"/>
        <scheme val="minor"/>
      </rPr>
      <t xml:space="preserve">contraintes d’industrialisation, de réalisation, d’utilisation (minimisation et valorisation des pertes et des rejets) et de fin de vie. </t>
    </r>
  </si>
  <si>
    <r>
      <t>¾</t>
    </r>
    <r>
      <rPr>
        <sz val="11"/>
        <color rgb="FF007F9F"/>
        <rFont val="Arial"/>
        <family val="2"/>
      </rPr>
      <t xml:space="preserve"> </t>
    </r>
    <r>
      <rPr>
        <sz val="11"/>
        <color rgb="FF000000"/>
        <rFont val="Calibri"/>
        <family val="2"/>
        <scheme val="minor"/>
      </rPr>
      <t xml:space="preserve">Efficacité énergétique d’un produit. </t>
    </r>
  </si>
  <si>
    <t xml:space="preserve">Minimisation de la consommation énergétique. Apport de la chaîne d’information associée à la commande pour améliorer l’efficacité globale d’un produit. </t>
  </si>
  <si>
    <r>
      <t>2.</t>
    </r>
    <r>
      <rPr>
        <sz val="18"/>
        <color theme="5"/>
        <rFont val="Arial"/>
        <family val="2"/>
      </rPr>
      <t xml:space="preserve"> </t>
    </r>
    <r>
      <rPr>
        <sz val="18"/>
        <color theme="5"/>
        <rFont val="Calibri"/>
        <family val="2"/>
        <scheme val="minor"/>
      </rPr>
      <t xml:space="preserve"> Approche fonctionnelle et structurelle des produits </t>
    </r>
  </si>
  <si>
    <r>
      <t>2.1.</t>
    </r>
    <r>
      <rPr>
        <b/>
        <sz val="14"/>
        <color rgb="FF000000"/>
        <rFont val="Arial"/>
        <family val="2"/>
      </rPr>
      <t xml:space="preserve"> </t>
    </r>
    <r>
      <rPr>
        <b/>
        <sz val="14"/>
        <color rgb="FF000000"/>
        <rFont val="Calibri"/>
        <family val="2"/>
        <scheme val="minor"/>
      </rPr>
      <t xml:space="preserve">Représentation des flux MEI </t>
    </r>
  </si>
  <si>
    <r>
      <t>¾</t>
    </r>
    <r>
      <rPr>
        <sz val="7"/>
        <color rgb="FF007F9F"/>
        <rFont val="Times New Roman"/>
        <family val="1"/>
      </rPr>
      <t xml:space="preserve">  </t>
    </r>
    <r>
      <rPr>
        <sz val="11"/>
        <color rgb="FF000000"/>
        <rFont val="Calibri"/>
        <family val="2"/>
        <scheme val="minor"/>
      </rPr>
      <t xml:space="preserve">Notion de flux et de stock. </t>
    </r>
  </si>
  <si>
    <t xml:space="preserve">PC : Énergie interne. </t>
  </si>
  <si>
    <t xml:space="preserve">Différencier et identifier sur un produit les principaux flux (déplacement, transfert) et principaux stocks (accumulation). </t>
  </si>
  <si>
    <r>
      <t>¾</t>
    </r>
    <r>
      <rPr>
        <sz val="7"/>
        <color rgb="FF007F9F"/>
        <rFont val="Times New Roman"/>
        <family val="1"/>
      </rPr>
      <t xml:space="preserve">  </t>
    </r>
    <r>
      <rPr>
        <sz val="11"/>
        <color rgb="FF000000"/>
        <rFont val="Calibri"/>
        <family val="2"/>
        <scheme val="minor"/>
      </rPr>
      <t xml:space="preserve">Principaux flux de transfert de matière, d’énergie, d’information. </t>
    </r>
  </si>
  <si>
    <t xml:space="preserve">Caractériser les flux liés à la circulation ou au transfert de la matière, de l’énergie et de l’information (débit surfacique, volumique, flux lumineux, thermique, courant électrique…) </t>
  </si>
  <si>
    <r>
      <t>¾</t>
    </r>
    <r>
      <rPr>
        <sz val="7"/>
        <color rgb="FF007F9F"/>
        <rFont val="Times New Roman"/>
        <family val="1"/>
      </rPr>
      <t xml:space="preserve">  </t>
    </r>
    <r>
      <rPr>
        <sz val="11"/>
        <color rgb="FF000000"/>
        <rFont val="Calibri"/>
        <family val="2"/>
        <scheme val="minor"/>
      </rPr>
      <t xml:space="preserve">Principes de caractérisation des flux, unités, calcul. </t>
    </r>
  </si>
  <si>
    <r>
      <t>¾</t>
    </r>
    <r>
      <rPr>
        <sz val="11"/>
        <color rgb="FF007F9F"/>
        <rFont val="Arial"/>
        <family val="2"/>
      </rPr>
      <t xml:space="preserve"> </t>
    </r>
    <r>
      <rPr>
        <sz val="11"/>
        <color rgb="FF000000"/>
        <rFont val="Calibri"/>
        <family val="2"/>
        <scheme val="minor"/>
      </rPr>
      <t xml:space="preserve">Diagrammes de blocs internes IBD (Internal Block Diagram) SysML. </t>
    </r>
  </si>
  <si>
    <t xml:space="preserve">Ces diagrammes sont abordés en lecture, et en modification partielle sur des diagrammes simples. Il est également possible d’utiliser des représentations simplifiées des chaînes d’énergie ou d’information (dans le contexte de l’optimisation de la gestion d’énergie) adaptées à une partie du produit étudié.  </t>
  </si>
  <si>
    <r>
      <t>¾</t>
    </r>
    <r>
      <rPr>
        <sz val="11"/>
        <color rgb="FF007F9F"/>
        <rFont val="Arial"/>
        <family val="2"/>
      </rPr>
      <t xml:space="preserve"> </t>
    </r>
    <r>
      <rPr>
        <sz val="11"/>
        <color rgb="FF000000"/>
        <rFont val="Calibri"/>
        <family val="2"/>
        <scheme val="minor"/>
      </rPr>
      <t xml:space="preserve">Diagrammes de SANKEY (représentation qualitative et quantitative des flux de matière, énergie et information). </t>
    </r>
  </si>
  <si>
    <t xml:space="preserve">Analyse des flux MEI (Matière, Énergie, Information) d’un produit, sur des diagrammes fournis. Création ou modification de diagrammes simples. </t>
  </si>
  <si>
    <t xml:space="preserve">Analyse globale des flux du produit (bilan énergétique, bilan d’approvisionnement en matière ou fluides …) </t>
  </si>
  <si>
    <r>
      <t>2.2.</t>
    </r>
    <r>
      <rPr>
        <b/>
        <sz val="14"/>
        <color rgb="FF000000"/>
        <rFont val="Arial"/>
        <family val="2"/>
      </rPr>
      <t xml:space="preserve"> </t>
    </r>
    <r>
      <rPr>
        <b/>
        <sz val="14"/>
        <color rgb="FF000000"/>
        <rFont val="Calibri"/>
        <family val="2"/>
        <scheme val="minor"/>
      </rPr>
      <t xml:space="preserve">Approche fonctionnelle et structurelle des ossatures et des enveloppes </t>
    </r>
  </si>
  <si>
    <r>
      <t>2.2.1.</t>
    </r>
    <r>
      <rPr>
        <b/>
        <sz val="11"/>
        <color rgb="FF000000"/>
        <rFont val="Arial"/>
        <family val="2"/>
      </rPr>
      <t xml:space="preserve"> </t>
    </r>
    <r>
      <rPr>
        <b/>
        <sz val="11"/>
        <color rgb="FF000000"/>
        <rFont val="Calibri"/>
        <family val="2"/>
        <scheme val="minor"/>
      </rPr>
      <t xml:space="preserve">Typologie des enveloppes </t>
    </r>
  </si>
  <si>
    <r>
      <t>¾</t>
    </r>
    <r>
      <rPr>
        <sz val="7"/>
        <color rgb="FF007F9F"/>
        <rFont val="Times New Roman"/>
        <family val="1"/>
      </rPr>
      <t xml:space="preserve">  </t>
    </r>
    <r>
      <rPr>
        <sz val="11"/>
        <color rgb="FF000000"/>
        <rFont val="Calibri"/>
        <family val="2"/>
        <scheme val="minor"/>
      </rPr>
      <t xml:space="preserve">Principaux types d’enveloppe des produits. </t>
    </r>
  </si>
  <si>
    <t>PC : Organisation de la matière, propriétés des matériaux.</t>
  </si>
  <si>
    <t>Le terme « enveloppe » désigne les enveloppes rigides ou non rigides, les revêtements extérieurs ou intérieurs des constructions, carters, carénages, coques et boîtiers des produits.</t>
  </si>
  <si>
    <r>
      <t>¾</t>
    </r>
    <r>
      <rPr>
        <sz val="7"/>
        <color rgb="FF007F9F"/>
        <rFont val="Times New Roman"/>
        <family val="1"/>
      </rPr>
      <t xml:space="preserve">  </t>
    </r>
    <r>
      <rPr>
        <sz val="11"/>
        <color rgb="FF000000"/>
        <rFont val="Calibri"/>
        <family val="2"/>
        <scheme val="minor"/>
      </rPr>
      <t xml:space="preserve">Principales fonctions (esthétique, isolations diverses, sécurité, étanchéités ou perméabilités, agencement d’éléments). </t>
    </r>
  </si>
  <si>
    <r>
      <t>¾</t>
    </r>
    <r>
      <rPr>
        <sz val="11"/>
        <color rgb="FF007F9F"/>
        <rFont val="Arial"/>
        <family val="2"/>
      </rPr>
      <t xml:space="preserve"> </t>
    </r>
    <r>
      <rPr>
        <sz val="11"/>
        <color rgb="FF000000"/>
        <rFont val="Calibri"/>
        <family val="2"/>
        <scheme val="minor"/>
      </rPr>
      <t xml:space="preserve">Caractéristiques, niveaux de performance. </t>
    </r>
  </si>
  <si>
    <t xml:space="preserve">PC : Les ondes sonores </t>
  </si>
  <si>
    <t xml:space="preserve"> Il s’agit ici d’étudier différents types d’enveloppes, d’identifier, comparer, caractériser les fonctions assurées.  </t>
  </si>
  <si>
    <r>
      <t>2.2.2.</t>
    </r>
    <r>
      <rPr>
        <b/>
        <sz val="11"/>
        <color rgb="FF000000"/>
        <rFont val="Arial"/>
        <family val="2"/>
      </rPr>
      <t xml:space="preserve"> </t>
    </r>
    <r>
      <rPr>
        <b/>
        <sz val="11"/>
        <color rgb="FF000000"/>
        <rFont val="Calibri"/>
        <family val="2"/>
        <scheme val="minor"/>
      </rPr>
      <t xml:space="preserve">Typologie des ossatures </t>
    </r>
  </si>
  <si>
    <r>
      <t>¾</t>
    </r>
    <r>
      <rPr>
        <sz val="7"/>
        <color rgb="FF007F9F"/>
        <rFont val="Times New Roman"/>
        <family val="1"/>
      </rPr>
      <t xml:space="preserve">  </t>
    </r>
    <r>
      <rPr>
        <sz val="11"/>
        <color rgb="FF000000"/>
        <rFont val="Calibri"/>
        <family val="2"/>
        <scheme val="minor"/>
      </rPr>
      <t xml:space="preserve">Principaux types de sous-ensembles élémentaires des ossatures (câbles, poutres, parois, plaques, coques, portiques, treillis). </t>
    </r>
  </si>
  <si>
    <t xml:space="preserve">Il s’agit : </t>
  </si>
  <si>
    <r>
      <t>-</t>
    </r>
    <r>
      <rPr>
        <sz val="7"/>
        <color rgb="FF000000"/>
        <rFont val="Times New Roman"/>
        <family val="1"/>
      </rPr>
      <t xml:space="preserve">     </t>
    </r>
    <r>
      <rPr>
        <i/>
        <sz val="11"/>
        <color rgb="FF000000"/>
        <rFont val="Calibri"/>
        <family val="2"/>
        <scheme val="minor"/>
      </rPr>
      <t xml:space="preserve">d’analyser leurs principales caractéristiques géométriques, mécaniques, technologiques. </t>
    </r>
  </si>
  <si>
    <r>
      <t>¾</t>
    </r>
    <r>
      <rPr>
        <sz val="7"/>
        <color rgb="FF007F9F"/>
        <rFont val="Times New Roman"/>
        <family val="1"/>
      </rPr>
      <t xml:space="preserve">  </t>
    </r>
    <r>
      <rPr>
        <sz val="11"/>
        <color rgb="FF000000"/>
        <rFont val="Calibri"/>
        <family val="2"/>
        <scheme val="minor"/>
      </rPr>
      <t xml:space="preserve">Principales caractéristiques des ossatures. </t>
    </r>
  </si>
  <si>
    <r>
      <t>-</t>
    </r>
    <r>
      <rPr>
        <sz val="7"/>
        <color rgb="FF000000"/>
        <rFont val="Times New Roman"/>
        <family val="1"/>
      </rPr>
      <t xml:space="preserve">     </t>
    </r>
    <r>
      <rPr>
        <i/>
        <sz val="11"/>
        <color rgb="FF000000"/>
        <rFont val="Calibri"/>
        <family val="2"/>
        <scheme val="minor"/>
      </rPr>
      <t xml:space="preserve">de reconnaître des sous-ensembles élémentaires des structures courantes à partir de leurs caractéristiques principales, et de relier ces caractéristiques aux fonctions des composants dans l’ossature. </t>
    </r>
  </si>
  <si>
    <t xml:space="preserve">En AC, il convient d’insister sur la continuité mécanique sur la transmission des sollicitations et leurs effets (phénomène de redistribution). Application dans les composants d’une poutre continue. </t>
  </si>
  <si>
    <r>
      <t>2.2.3.</t>
    </r>
    <r>
      <rPr>
        <b/>
        <sz val="11"/>
        <color rgb="FF000000"/>
        <rFont val="Arial"/>
        <family val="2"/>
      </rPr>
      <t xml:space="preserve"> </t>
    </r>
    <r>
      <rPr>
        <b/>
        <sz val="11"/>
        <color rgb="FF000000"/>
        <rFont val="Calibri"/>
        <family val="2"/>
        <scheme val="minor"/>
      </rPr>
      <t xml:space="preserve">Typologie des assemblages </t>
    </r>
  </si>
  <si>
    <r>
      <t>¾</t>
    </r>
    <r>
      <rPr>
        <sz val="11"/>
        <color rgb="FF007F9F"/>
        <rFont val="Arial"/>
        <family val="2"/>
      </rPr>
      <t xml:space="preserve"> </t>
    </r>
    <r>
      <rPr>
        <sz val="11"/>
        <color rgb="FF000000"/>
        <rFont val="Calibri"/>
        <family val="2"/>
        <scheme val="minor"/>
      </rPr>
      <t xml:space="preserve">Principaux assemblages fixes et démontables. </t>
    </r>
  </si>
  <si>
    <t xml:space="preserve">Il s’agit de différencier les assemblages selon leur fonction (montage, démontage, fixation ou scellement définitif). </t>
  </si>
  <si>
    <r>
      <t>2.3.</t>
    </r>
    <r>
      <rPr>
        <b/>
        <sz val="14"/>
        <color rgb="FF000000"/>
        <rFont val="Arial"/>
        <family val="2"/>
      </rPr>
      <t xml:space="preserve"> </t>
    </r>
    <r>
      <rPr>
        <b/>
        <sz val="14"/>
        <color rgb="FF000000"/>
        <rFont val="Calibri"/>
        <family val="2"/>
        <scheme val="minor"/>
      </rPr>
      <t xml:space="preserve">Approche fonctionnelle et structurelle des chaînes de puissance  </t>
    </r>
  </si>
  <si>
    <r>
      <t>2.3.1.</t>
    </r>
    <r>
      <rPr>
        <b/>
        <sz val="11"/>
        <color rgb="FF000000"/>
        <rFont val="Arial"/>
        <family val="2"/>
      </rPr>
      <t xml:space="preserve"> </t>
    </r>
    <r>
      <rPr>
        <b/>
        <sz val="11"/>
        <color rgb="FF000000"/>
        <rFont val="Calibri"/>
        <family val="2"/>
        <scheme val="minor"/>
      </rPr>
      <t xml:space="preserve">Typologie des chaînes de puissance </t>
    </r>
  </si>
  <si>
    <r>
      <t>¾</t>
    </r>
    <r>
      <rPr>
        <sz val="7"/>
        <color rgb="FF007F9F"/>
        <rFont val="Times New Roman"/>
        <family val="1"/>
      </rPr>
      <t xml:space="preserve">  </t>
    </r>
    <r>
      <rPr>
        <sz val="11"/>
        <color rgb="FF000000"/>
        <rFont val="Calibri"/>
        <family val="2"/>
        <scheme val="minor"/>
      </rPr>
      <t xml:space="preserve">Notion de chaîne de puissance. </t>
    </r>
  </si>
  <si>
    <t xml:space="preserve">PC : Énergie interne </t>
  </si>
  <si>
    <t xml:space="preserve">Est entendu ici par l’expression « chaîne de puissance » l’ensemble des fonctions dédiées spécifiquement aux énergies de toutes natures. </t>
  </si>
  <si>
    <r>
      <t>¾</t>
    </r>
    <r>
      <rPr>
        <sz val="7"/>
        <color rgb="FF007F9F"/>
        <rFont val="Times New Roman"/>
        <family val="1"/>
      </rPr>
      <t xml:space="preserve">  </t>
    </r>
    <r>
      <rPr>
        <sz val="11"/>
        <color rgb="FF000000"/>
        <rFont val="Calibri"/>
        <family val="2"/>
        <scheme val="minor"/>
      </rPr>
      <t xml:space="preserve">Principales fonctions relatives à la chaîne de puissance :  </t>
    </r>
  </si>
  <si>
    <t xml:space="preserve">PC : L’énergie électrique. </t>
  </si>
  <si>
    <t xml:space="preserve">La représentation graphique d’une chaîne de puissance est réalisée par des schémas blocs. </t>
  </si>
  <si>
    <r>
      <t>-</t>
    </r>
    <r>
      <rPr>
        <sz val="7"/>
        <color rgb="FF0062AC"/>
        <rFont val="Times New Roman"/>
        <family val="1"/>
      </rPr>
      <t xml:space="preserve">     </t>
    </r>
    <r>
      <rPr>
        <sz val="11"/>
        <color rgb="FF000000"/>
        <rFont val="Calibri"/>
        <family val="2"/>
        <scheme val="minor"/>
      </rPr>
      <t xml:space="preserve">captation d’énergie ;  </t>
    </r>
  </si>
  <si>
    <r>
      <t>-</t>
    </r>
    <r>
      <rPr>
        <sz val="7"/>
        <color rgb="FF0062AC"/>
        <rFont val="Times New Roman"/>
        <family val="1"/>
      </rPr>
      <t xml:space="preserve">     </t>
    </r>
    <r>
      <rPr>
        <sz val="11"/>
        <color rgb="FF000000"/>
        <rFont val="Calibri"/>
        <family val="2"/>
        <scheme val="minor"/>
      </rPr>
      <t xml:space="preserve">stockage, transport, distribution ; </t>
    </r>
  </si>
  <si>
    <t xml:space="preserve">PC : Énergie mécanique. </t>
  </si>
  <si>
    <t xml:space="preserve">L’approche limite à la caractérisation externe des fonctions. </t>
  </si>
  <si>
    <r>
      <t>-</t>
    </r>
    <r>
      <rPr>
        <sz val="7"/>
        <color rgb="FF0062AC"/>
        <rFont val="Times New Roman"/>
        <family val="1"/>
      </rPr>
      <t xml:space="preserve">     </t>
    </r>
    <r>
      <rPr>
        <sz val="11"/>
        <color rgb="FF000000"/>
        <rFont val="Calibri"/>
        <family val="2"/>
        <scheme val="minor"/>
      </rPr>
      <t xml:space="preserve">conversion, transformation ; </t>
    </r>
  </si>
  <si>
    <t xml:space="preserve">- modulation, adaptation, transmission. </t>
  </si>
  <si>
    <t xml:space="preserve">Il convient d’insister sur les organisations très variées dans lesquelles ces fonctions peuvent s’organiser ou s’enchaîner, notamment dans le cas où l’on utilise une représentation simplifiée de chaîne de puissance. </t>
  </si>
  <si>
    <r>
      <rPr>
        <sz val="11"/>
        <color rgb="FF007F9F"/>
        <rFont val="Wingdings 2"/>
        <family val="1"/>
        <charset val="2"/>
      </rPr>
      <t>¾</t>
    </r>
    <r>
      <rPr>
        <sz val="11"/>
        <color rgb="FF007F9F"/>
        <rFont val="Arial"/>
        <family val="2"/>
      </rPr>
      <t xml:space="preserve"> </t>
    </r>
    <r>
      <rPr>
        <sz val="11"/>
        <color rgb="FF000000"/>
        <rFont val="Calibri"/>
        <family val="2"/>
        <scheme val="minor"/>
      </rPr>
      <t xml:space="preserve">Caractérisation des fonctions. </t>
    </r>
  </si>
  <si>
    <r>
      <t>¾</t>
    </r>
    <r>
      <rPr>
        <sz val="11"/>
        <color rgb="FF007F9F"/>
        <rFont val="Arial"/>
        <family val="2"/>
      </rPr>
      <t xml:space="preserve"> </t>
    </r>
    <r>
      <rPr>
        <sz val="11"/>
        <color rgb="FF000000"/>
        <rFont val="Calibri"/>
        <family val="2"/>
        <scheme val="minor"/>
      </rPr>
      <t xml:space="preserve">Représentation graphique d’une chaîne de puissance. </t>
    </r>
  </si>
  <si>
    <r>
      <t>2.3.2.</t>
    </r>
    <r>
      <rPr>
        <b/>
        <sz val="11"/>
        <color rgb="FF000000"/>
        <rFont val="Arial"/>
        <family val="2"/>
      </rPr>
      <t xml:space="preserve"> </t>
    </r>
    <r>
      <rPr>
        <b/>
        <sz val="11"/>
        <color rgb="FF000000"/>
        <rFont val="Calibri"/>
        <family val="2"/>
        <scheme val="minor"/>
      </rPr>
      <t xml:space="preserve">Stockage d’énergie </t>
    </r>
  </si>
  <si>
    <r>
      <t>¾</t>
    </r>
    <r>
      <rPr>
        <sz val="11"/>
        <color rgb="FF007F9F"/>
        <rFont val="Arial"/>
        <family val="2"/>
      </rPr>
      <t xml:space="preserve"> </t>
    </r>
    <r>
      <rPr>
        <sz val="11"/>
        <color rgb="FF000000"/>
        <rFont val="Calibri"/>
        <family val="2"/>
        <scheme val="minor"/>
      </rPr>
      <t xml:space="preserve">Types d’énergie stockée : chimique, électrique, mécanique, thermique. </t>
    </r>
  </si>
  <si>
    <t xml:space="preserve">Il s’agit de connaître les types d’énergies stockables et les grands principes utilisés (formes potentielles et/ou cinétiques). </t>
  </si>
  <si>
    <r>
      <t>2.3.3.</t>
    </r>
    <r>
      <rPr>
        <b/>
        <sz val="11"/>
        <color rgb="FF000000"/>
        <rFont val="Arial"/>
        <family val="2"/>
      </rPr>
      <t xml:space="preserve"> </t>
    </r>
    <r>
      <rPr>
        <b/>
        <sz val="11"/>
        <color rgb="FF000000"/>
        <rFont val="Calibri"/>
        <family val="2"/>
        <scheme val="minor"/>
      </rPr>
      <t xml:space="preserve">Conversion de puissance </t>
    </r>
  </si>
  <si>
    <r>
      <t>¾</t>
    </r>
    <r>
      <rPr>
        <sz val="11"/>
        <color rgb="FF007F9F"/>
        <rFont val="Arial"/>
        <family val="2"/>
      </rPr>
      <t xml:space="preserve"> </t>
    </r>
    <r>
      <rPr>
        <sz val="11"/>
        <color rgb="FF000000"/>
        <rFont val="Calibri"/>
        <family val="2"/>
        <scheme val="minor"/>
      </rPr>
      <t>Types de conversion : électrique</t>
    </r>
    <r>
      <rPr>
        <sz val="11"/>
        <color rgb="FF000000"/>
        <rFont val="Segoe UI Symbol"/>
        <family val="2"/>
      </rPr>
      <t></t>
    </r>
    <r>
      <rPr>
        <sz val="11"/>
        <color rgb="FF000000"/>
        <rFont val="Calibri"/>
        <family val="2"/>
        <scheme val="minor"/>
      </rPr>
      <t>mécanique, chimique</t>
    </r>
    <r>
      <rPr>
        <sz val="11"/>
        <color rgb="FF000000"/>
        <rFont val="Segoe UI Symbol"/>
        <family val="2"/>
      </rPr>
      <t></t>
    </r>
    <r>
      <rPr>
        <sz val="11"/>
        <color rgb="FF000000"/>
        <rFont val="Calibri"/>
        <family val="2"/>
        <scheme val="minor"/>
      </rPr>
      <t>thermique, chimique</t>
    </r>
    <r>
      <rPr>
        <sz val="11"/>
        <color rgb="FF000000"/>
        <rFont val="Segoe UI Symbol"/>
        <family val="2"/>
      </rPr>
      <t></t>
    </r>
    <r>
      <rPr>
        <sz val="11"/>
        <color rgb="FF000000"/>
        <rFont val="Calibri"/>
        <family val="2"/>
        <scheme val="minor"/>
      </rPr>
      <t>électrique, électrique</t>
    </r>
    <r>
      <rPr>
        <sz val="11"/>
        <color rgb="FF000000"/>
        <rFont val="Segoe UI Symbol"/>
        <family val="2"/>
      </rPr>
      <t></t>
    </r>
    <r>
      <rPr>
        <sz val="11"/>
        <color rgb="FF000000"/>
        <rFont val="Calibri"/>
        <family val="2"/>
        <scheme val="minor"/>
      </rPr>
      <t xml:space="preserve">Lumineuse. </t>
    </r>
  </si>
  <si>
    <t xml:space="preserve">Il s’agit de connaître les types de conversion de puissance habituels et les grands principes mis en œuvre ainsi que de s’intéresser à la possibilité de réversibilité en fonctions des exemples choisis. </t>
  </si>
  <si>
    <r>
      <t>2.3.4.</t>
    </r>
    <r>
      <rPr>
        <b/>
        <sz val="11"/>
        <color rgb="FF000000"/>
        <rFont val="Arial"/>
        <family val="2"/>
      </rPr>
      <t xml:space="preserve"> </t>
    </r>
    <r>
      <rPr>
        <b/>
        <sz val="11"/>
        <color rgb="FF000000"/>
        <rFont val="Calibri"/>
        <family val="2"/>
        <scheme val="minor"/>
      </rPr>
      <t xml:space="preserve">Modulation de puissance </t>
    </r>
  </si>
  <si>
    <r>
      <t>¾</t>
    </r>
    <r>
      <rPr>
        <sz val="11"/>
        <color rgb="FF007F9F"/>
        <rFont val="Arial"/>
        <family val="2"/>
      </rPr>
      <t xml:space="preserve"> </t>
    </r>
    <r>
      <rPr>
        <sz val="11"/>
        <color rgb="FF000000"/>
        <rFont val="Calibri"/>
        <family val="2"/>
        <scheme val="minor"/>
      </rPr>
      <t xml:space="preserve">Types de modulation électrique commandée (AC/AC, AC/DC,  DC/AC, DC/DC). </t>
    </r>
  </si>
  <si>
    <t xml:space="preserve">PC : L’énergie électrique </t>
  </si>
  <si>
    <t xml:space="preserve">Il s’agit de connaître les types de modulation de puissance (tout ou rien (TOR) ou progressive) habituels et les grands principes mis en œuvre sans aborder le détail de la structure utilisée. </t>
  </si>
  <si>
    <r>
      <t>2.3.5.</t>
    </r>
    <r>
      <rPr>
        <b/>
        <sz val="11"/>
        <color rgb="FF000000"/>
        <rFont val="Arial"/>
        <family val="2"/>
      </rPr>
      <t xml:space="preserve"> </t>
    </r>
    <r>
      <rPr>
        <b/>
        <sz val="11"/>
        <color rgb="FF000000"/>
        <rFont val="Calibri"/>
        <family val="2"/>
        <scheme val="minor"/>
      </rPr>
      <t xml:space="preserve">Adaptation de puissance </t>
    </r>
  </si>
  <si>
    <r>
      <t>¾</t>
    </r>
    <r>
      <rPr>
        <sz val="11"/>
        <color rgb="FF007F9F"/>
        <rFont val="Arial"/>
        <family val="2"/>
      </rPr>
      <t xml:space="preserve"> </t>
    </r>
    <r>
      <rPr>
        <sz val="11"/>
        <color rgb="FF000000"/>
        <rFont val="Calibri"/>
        <family val="2"/>
        <scheme val="minor"/>
      </rPr>
      <t xml:space="preserve">Types d’adaptation : électrique non commandée (AC/AC, AC/DC, DC/AC, DC/DC). </t>
    </r>
  </si>
  <si>
    <t xml:space="preserve">Il s’agit de connaître les types d’adaptation de puissance habituels et les grands principes mis en œuvre (sans aborder le détail de la structure utilisée). </t>
  </si>
  <si>
    <t xml:space="preserve">Il s’agit également d’expliquer que l’adaptation porte soit sur la forme, soit sur les grandeurs flux ou effort. </t>
  </si>
  <si>
    <r>
      <t>2.3.6.</t>
    </r>
    <r>
      <rPr>
        <b/>
        <sz val="11"/>
        <color rgb="FF000000"/>
        <rFont val="Arial"/>
        <family val="2"/>
      </rPr>
      <t xml:space="preserve"> </t>
    </r>
    <r>
      <rPr>
        <b/>
        <sz val="11"/>
        <color rgb="FF000000"/>
        <rFont val="Calibri"/>
        <family val="2"/>
        <scheme val="minor"/>
      </rPr>
      <t xml:space="preserve">Transmission de puissance  </t>
    </r>
  </si>
  <si>
    <r>
      <t>¾</t>
    </r>
    <r>
      <rPr>
        <sz val="7"/>
        <color rgb="FF007F9F"/>
        <rFont val="Times New Roman"/>
        <family val="1"/>
      </rPr>
      <t xml:space="preserve">  </t>
    </r>
    <r>
      <rPr>
        <sz val="11"/>
        <color rgb="FF000000"/>
        <rFont val="Calibri"/>
        <family val="2"/>
        <scheme val="minor"/>
      </rPr>
      <t xml:space="preserve">Représentation plane et spatiale des liaisons élémentaires parfaites. </t>
    </r>
  </si>
  <si>
    <t xml:space="preserve">  </t>
  </si>
  <si>
    <t xml:space="preserve">Reconnaître et choisir les représentations des liaisons élémentaires. </t>
  </si>
  <si>
    <r>
      <t>¾</t>
    </r>
    <r>
      <rPr>
        <sz val="7"/>
        <color rgb="FF007F9F"/>
        <rFont val="Times New Roman"/>
        <family val="1"/>
      </rPr>
      <t xml:space="preserve">  </t>
    </r>
    <r>
      <rPr>
        <sz val="11"/>
        <color rgb="FF000000"/>
        <rFont val="Calibri"/>
        <family val="2"/>
        <scheme val="minor"/>
      </rPr>
      <t xml:space="preserve">Classes d’équivalences cinématiques, graphe de liaison. </t>
    </r>
  </si>
  <si>
    <t xml:space="preserve">Produire ou modifier un schéma cinématique d’un système simple et plan (3 ou 4 liaisons élémentaires parfaites maximum). </t>
  </si>
  <si>
    <r>
      <t>¾</t>
    </r>
    <r>
      <rPr>
        <sz val="11"/>
        <color rgb="FF007F9F"/>
        <rFont val="Arial"/>
        <family val="2"/>
      </rPr>
      <t xml:space="preserve"> </t>
    </r>
    <r>
      <rPr>
        <sz val="11"/>
        <color rgb="FF000000"/>
        <rFont val="Calibri"/>
        <family val="2"/>
        <scheme val="minor"/>
      </rPr>
      <t xml:space="preserve">Schéma cinématique, schéma cinématique minimal. </t>
    </r>
  </si>
  <si>
    <t xml:space="preserve">Décoder et compléter des schémas cinématiques de mécanismes et également de structures porteuses planes immobiles. </t>
  </si>
  <si>
    <r>
      <t>2.4.</t>
    </r>
    <r>
      <rPr>
        <b/>
        <sz val="14"/>
        <color rgb="FF000000"/>
        <rFont val="Arial"/>
        <family val="2"/>
      </rPr>
      <t xml:space="preserve"> </t>
    </r>
    <r>
      <rPr>
        <b/>
        <sz val="14"/>
        <color rgb="FF000000"/>
        <rFont val="Calibri"/>
        <family val="2"/>
        <scheme val="minor"/>
      </rPr>
      <t xml:space="preserve">Approche fonctionnelle et structurelle d’une chaîne d’information </t>
    </r>
  </si>
  <si>
    <r>
      <t>2.4.1.</t>
    </r>
    <r>
      <rPr>
        <b/>
        <sz val="11"/>
        <color rgb="FF000000"/>
        <rFont val="Arial"/>
        <family val="2"/>
      </rPr>
      <t xml:space="preserve"> </t>
    </r>
    <r>
      <rPr>
        <b/>
        <sz val="11"/>
        <color rgb="FF000000"/>
        <rFont val="Calibri"/>
        <family val="2"/>
        <scheme val="minor"/>
      </rPr>
      <t xml:space="preserve">Typologie des chaînes d’information </t>
    </r>
  </si>
  <si>
    <r>
      <t>¾</t>
    </r>
    <r>
      <rPr>
        <sz val="7"/>
        <color rgb="FF007F9F"/>
        <rFont val="Times New Roman"/>
        <family val="1"/>
      </rPr>
      <t xml:space="preserve">  </t>
    </r>
    <r>
      <rPr>
        <sz val="11"/>
        <color rgb="FF000000"/>
        <rFont val="Calibri"/>
        <family val="2"/>
        <scheme val="minor"/>
      </rPr>
      <t xml:space="preserve">Notion de chaîne d’information. </t>
    </r>
  </si>
  <si>
    <t xml:space="preserve">PC : Introduction à la notion d’onde. </t>
  </si>
  <si>
    <t xml:space="preserve">La représentation graphique d’une chaîne d’information est réalisée par des schémas blocs. </t>
  </si>
  <si>
    <r>
      <t>¾</t>
    </r>
    <r>
      <rPr>
        <sz val="7"/>
        <color rgb="FF007F9F"/>
        <rFont val="Times New Roman"/>
        <family val="1"/>
      </rPr>
      <t xml:space="preserve">  </t>
    </r>
    <r>
      <rPr>
        <sz val="11"/>
        <color rgb="FF000000"/>
        <rFont val="Calibri"/>
        <family val="2"/>
        <scheme val="minor"/>
      </rPr>
      <t xml:space="preserve">Principales fonctions relatives à la chaîne d’information : acquérir, traiter, communiquer. </t>
    </r>
  </si>
  <si>
    <t xml:space="preserve">Se limiter à la caractérisation externe des fonctions. Insister sur les organisations très variées dans lesquelles ces fonctions peuvent s’organiser ou s’enchaîner, notamment dans le cas où est utilisée une représentation simplifiée des chaînes d’information. </t>
  </si>
  <si>
    <r>
      <t>¾</t>
    </r>
    <r>
      <rPr>
        <sz val="7"/>
        <color rgb="FF007F9F"/>
        <rFont val="Times New Roman"/>
        <family val="1"/>
      </rPr>
      <t xml:space="preserve">  </t>
    </r>
    <r>
      <rPr>
        <sz val="11"/>
        <color rgb="FF000000"/>
        <rFont val="Calibri"/>
        <family val="2"/>
        <scheme val="minor"/>
      </rPr>
      <t xml:space="preserve">Caractérisation des fonctions. </t>
    </r>
  </si>
  <si>
    <r>
      <t>¾</t>
    </r>
    <r>
      <rPr>
        <sz val="7"/>
        <color rgb="FF007F9F"/>
        <rFont val="Times New Roman"/>
        <family val="1"/>
      </rPr>
      <t xml:space="preserve">  </t>
    </r>
    <r>
      <rPr>
        <sz val="11"/>
        <color rgb="FF000000"/>
        <rFont val="Calibri"/>
        <family val="2"/>
        <scheme val="minor"/>
      </rPr>
      <t xml:space="preserve">Représentation graphique d’une chaîne d’information. </t>
    </r>
  </si>
  <si>
    <r>
      <t>2.4.2.</t>
    </r>
    <r>
      <rPr>
        <b/>
        <sz val="11"/>
        <color rgb="FF000000"/>
        <rFont val="Arial"/>
        <family val="2"/>
      </rPr>
      <t xml:space="preserve"> </t>
    </r>
    <r>
      <rPr>
        <b/>
        <sz val="11"/>
        <color rgb="FF000000"/>
        <rFont val="Calibri"/>
        <family val="2"/>
        <scheme val="minor"/>
      </rPr>
      <t xml:space="preserve">Acquisition et restitution de l’information </t>
    </r>
  </si>
  <si>
    <r>
      <t>¾</t>
    </r>
    <r>
      <rPr>
        <sz val="11"/>
        <color rgb="FF007F9F"/>
        <rFont val="Arial"/>
        <family val="2"/>
      </rPr>
      <t xml:space="preserve"> </t>
    </r>
    <r>
      <rPr>
        <sz val="11"/>
        <color rgb="FF000000"/>
        <rFont val="Calibri"/>
        <family val="2"/>
        <scheme val="minor"/>
      </rPr>
      <t xml:space="preserve">Acquisition d’une grandeur physique (principe, démarches et méthodes, notions requises). </t>
    </r>
  </si>
  <si>
    <t xml:space="preserve">PC : Mesures et incertitudes. </t>
  </si>
  <si>
    <r>
      <t>Prélèvement de l’information (grandeurs physiques, états logiques, valeurs numériques) depuis le produit, son environnement ou l’IHM</t>
    </r>
    <r>
      <rPr>
        <sz val="11"/>
        <color rgb="FF000000"/>
        <rFont val="Calibri"/>
        <family val="2"/>
        <scheme val="minor"/>
      </rPr>
      <t xml:space="preserve"> (Interface Homme Machine)</t>
    </r>
    <r>
      <rPr>
        <i/>
        <sz val="11"/>
        <color rgb="FF000000"/>
        <rFont val="Calibri"/>
        <family val="2"/>
        <scheme val="minor"/>
      </rPr>
      <t xml:space="preserve">. </t>
    </r>
  </si>
  <si>
    <t xml:space="preserve">Grandeurs mesurées et grandeurs d’influence ; signal restitué. </t>
  </si>
  <si>
    <t xml:space="preserve">Caractéristiques utiles : étendue de mesure, résolution, sensibilité, précision, fonction de transfert et linéarité. Choix d’un dispositif d’acquisition adapté à un objectif donné. </t>
  </si>
  <si>
    <r>
      <t>¾</t>
    </r>
    <r>
      <rPr>
        <sz val="11"/>
        <color rgb="FF007F9F"/>
        <rFont val="Arial"/>
        <family val="2"/>
      </rPr>
      <t xml:space="preserve"> </t>
    </r>
    <r>
      <rPr>
        <sz val="11"/>
        <color rgb="FF000000"/>
        <rFont val="Calibri"/>
        <family val="2"/>
        <scheme val="minor"/>
      </rPr>
      <t xml:space="preserve">Conditionnement d’une grandeur électrique (mise en forme, amplification, filtrage). </t>
    </r>
  </si>
  <si>
    <t xml:space="preserve">La notion de filtrage est étudiée dans le cadre d’un filtre passe-bas du premier ordre, servant à lisser une information sur amplitude ou à atténuer le bruit parasite. Seul le niveau fonctionnel de l’amplification est abordé, la fonction est réalisée par des circuits intégrés spécialisés. </t>
  </si>
  <si>
    <r>
      <t>¾</t>
    </r>
    <r>
      <rPr>
        <sz val="11"/>
        <color rgb="FF007F9F"/>
        <rFont val="Arial"/>
        <family val="2"/>
      </rPr>
      <t xml:space="preserve"> </t>
    </r>
    <r>
      <rPr>
        <sz val="11"/>
        <color rgb="FF000000"/>
        <rFont val="Calibri"/>
        <family val="2"/>
        <scheme val="minor"/>
      </rPr>
      <t xml:space="preserve">Conversion Analogique/Numérique (CAN). </t>
    </r>
  </si>
  <si>
    <t xml:space="preserve">CAN : caractéristiques utiles à leur mise en œuvre (grandeur d’entrée, grandeur de sortie, caractéristique de transfert, Nombre de bits, résolution, quantum, valeur pleine échelle). </t>
  </si>
  <si>
    <t xml:space="preserve">La structure interne des CAN n’est pas développée. </t>
  </si>
  <si>
    <r>
      <t>2.4.3.</t>
    </r>
    <r>
      <rPr>
        <b/>
        <sz val="11"/>
        <color rgb="FF000000"/>
        <rFont val="Arial"/>
        <family val="2"/>
      </rPr>
      <t xml:space="preserve"> </t>
    </r>
    <r>
      <rPr>
        <b/>
        <sz val="11"/>
        <color rgb="FF000000"/>
        <rFont val="Calibri"/>
        <family val="2"/>
        <scheme val="minor"/>
      </rPr>
      <t xml:space="preserve">Codage et traitement de l’information  </t>
    </r>
  </si>
  <si>
    <r>
      <t>¾</t>
    </r>
    <r>
      <rPr>
        <sz val="11"/>
        <color rgb="FF007F9F"/>
        <rFont val="Arial"/>
        <family val="2"/>
      </rPr>
      <t xml:space="preserve"> </t>
    </r>
    <r>
      <rPr>
        <sz val="11"/>
        <color rgb="FF000000"/>
        <rFont val="Calibri"/>
        <family val="2"/>
        <scheme val="minor"/>
      </rPr>
      <t xml:space="preserve">Encodage de l’information : binaire, hexadécimal, ASCII. </t>
    </r>
  </si>
  <si>
    <t xml:space="preserve">Identification du type de codage. </t>
  </si>
  <si>
    <t xml:space="preserve">En première se limiter aux règles de numération et aux changements de base binaire/décimal et décimal/binaire.  </t>
  </si>
  <si>
    <r>
      <t>¾</t>
    </r>
    <r>
      <rPr>
        <sz val="11"/>
        <color rgb="FF007F9F"/>
        <rFont val="Arial"/>
        <family val="2"/>
      </rPr>
      <t xml:space="preserve"> </t>
    </r>
    <r>
      <rPr>
        <sz val="11"/>
        <color rgb="FF000000"/>
        <rFont val="Calibri"/>
        <family val="2"/>
        <scheme val="minor"/>
      </rPr>
      <t xml:space="preserve">Algorithmique. </t>
    </r>
  </si>
  <si>
    <r>
      <t>Mathématiques : algorithmique et programmation.</t>
    </r>
    <r>
      <rPr>
        <i/>
        <sz val="10"/>
        <color rgb="FF000000"/>
        <rFont val="Calibri"/>
        <family val="2"/>
        <scheme val="minor"/>
      </rPr>
      <t xml:space="preserve"> </t>
    </r>
  </si>
  <si>
    <t xml:space="preserve">Structures conditionnelles, itératives. Utilisation de variables (type, taille, …). Appel de procédures/sousprogramme. </t>
  </si>
  <si>
    <r>
      <t>¾</t>
    </r>
    <r>
      <rPr>
        <sz val="11"/>
        <color rgb="FF007F9F"/>
        <rFont val="Arial"/>
        <family val="2"/>
      </rPr>
      <t xml:space="preserve"> </t>
    </r>
    <r>
      <rPr>
        <sz val="11"/>
        <color rgb="FF000000"/>
        <rFont val="Calibri"/>
        <family val="2"/>
        <scheme val="minor"/>
      </rPr>
      <t xml:space="preserve">Traitement numérique. </t>
    </r>
  </si>
  <si>
    <t xml:space="preserve">Le traitement numérique est limité aux opérateurs arithmétiques.  Les effets de bords liés à la taille des données, aux capacités de stockage, aux temps de traitement sont mis en évidence.  </t>
  </si>
  <si>
    <r>
      <t>¾</t>
    </r>
    <r>
      <rPr>
        <sz val="11"/>
        <color rgb="FF007F9F"/>
        <rFont val="Arial"/>
        <family val="2"/>
      </rPr>
      <t xml:space="preserve"> </t>
    </r>
    <r>
      <rPr>
        <sz val="11"/>
        <color rgb="FF000000"/>
        <rFont val="Calibri"/>
        <family val="2"/>
        <scheme val="minor"/>
      </rPr>
      <t xml:space="preserve">Compression de données. </t>
    </r>
  </si>
  <si>
    <t xml:space="preserve">Seules des notions de taux de compression sont étudiées ici à travers des exemples simples. </t>
  </si>
  <si>
    <r>
      <t>2.4.4.</t>
    </r>
    <r>
      <rPr>
        <b/>
        <sz val="11"/>
        <color rgb="FF000000"/>
        <rFont val="Arial"/>
        <family val="2"/>
      </rPr>
      <t xml:space="preserve"> </t>
    </r>
    <r>
      <rPr>
        <b/>
        <sz val="11"/>
        <color rgb="FF000000"/>
        <rFont val="Calibri"/>
        <family val="2"/>
        <scheme val="minor"/>
      </rPr>
      <t xml:space="preserve">Transmission de l’information  </t>
    </r>
  </si>
  <si>
    <r>
      <t>¾</t>
    </r>
    <r>
      <rPr>
        <sz val="11"/>
        <color rgb="FF007F9F"/>
        <rFont val="Arial"/>
        <family val="2"/>
      </rPr>
      <t xml:space="preserve"> </t>
    </r>
    <r>
      <rPr>
        <sz val="11"/>
        <color rgb="FF000000"/>
        <rFont val="Calibri"/>
        <family val="2"/>
        <scheme val="minor"/>
      </rPr>
      <t xml:space="preserve">Typologie des transmissions. </t>
    </r>
  </si>
  <si>
    <t xml:space="preserve">PC : Les ondes électromagnétiques. </t>
  </si>
  <si>
    <t xml:space="preserve">Connections point à point (filaire, sans fil). </t>
  </si>
  <si>
    <t xml:space="preserve">Typologie des réseaux (étoile, anneau à jeton,…) </t>
  </si>
  <si>
    <r>
      <t>¾</t>
    </r>
    <r>
      <rPr>
        <sz val="11"/>
        <color rgb="FF007F9F"/>
        <rFont val="Arial"/>
        <family val="2"/>
      </rPr>
      <t xml:space="preserve"> </t>
    </r>
    <r>
      <rPr>
        <sz val="11"/>
        <color rgb="FF000000"/>
        <rFont val="Calibri"/>
        <family val="2"/>
        <scheme val="minor"/>
      </rPr>
      <t xml:space="preserve">Architecture d’un réseau informatique. </t>
    </r>
  </si>
  <si>
    <t xml:space="preserve">Modèle en couche des réseaux : se limiter à la description du modèle OSI. </t>
  </si>
  <si>
    <t xml:space="preserve">Protocoles et encapsulation des données. </t>
  </si>
  <si>
    <t xml:space="preserve">Adresse physique et adresse logique. On se limite au protocole IPV4. </t>
  </si>
  <si>
    <r>
      <t>¾</t>
    </r>
    <r>
      <rPr>
        <sz val="11"/>
        <color rgb="FF007F9F"/>
        <rFont val="Arial"/>
        <family val="2"/>
      </rPr>
      <t xml:space="preserve"> </t>
    </r>
    <r>
      <rPr>
        <sz val="11"/>
        <color rgb="FF000000"/>
        <rFont val="Calibri"/>
        <family val="2"/>
        <scheme val="minor"/>
      </rPr>
      <t xml:space="preserve">Architecture Client/Serveur. </t>
    </r>
  </si>
  <si>
    <t xml:space="preserve">Serveur Web : distribution AMP (Apache + MySQL + Php) ou autre distribution équivalente. </t>
  </si>
  <si>
    <t xml:space="preserve">Serveur DHCP et serveur de nom de domaine (DNS). </t>
  </si>
  <si>
    <r>
      <t>2.4.5.</t>
    </r>
    <r>
      <rPr>
        <b/>
        <sz val="11"/>
        <color rgb="FF000000"/>
        <rFont val="Arial"/>
        <family val="2"/>
      </rPr>
      <t xml:space="preserve"> </t>
    </r>
    <r>
      <rPr>
        <b/>
        <sz val="11"/>
        <color rgb="FF000000"/>
        <rFont val="Calibri"/>
        <family val="2"/>
        <scheme val="minor"/>
      </rPr>
      <t xml:space="preserve">Structure d’une application logicielle </t>
    </r>
  </si>
  <si>
    <r>
      <t>¾</t>
    </r>
    <r>
      <rPr>
        <sz val="11"/>
        <color rgb="FF007F9F"/>
        <rFont val="Arial"/>
        <family val="2"/>
      </rPr>
      <t xml:space="preserve"> </t>
    </r>
    <r>
      <rPr>
        <sz val="11"/>
        <color rgb="FF000000"/>
        <rFont val="Calibri"/>
        <family val="2"/>
        <scheme val="minor"/>
      </rPr>
      <t xml:space="preserve">Organisation structurelle d’une application logicielle : (programme principal, interfaces, entrées-sorties, sous programmes, procédures, fonctions). </t>
    </r>
  </si>
  <si>
    <t xml:space="preserve">Mathématiques : algorithmique et programmation. </t>
  </si>
  <si>
    <t xml:space="preserve">Analyse de la constitution d’une application logicielle en termes de programme principal, interfaces, entrées et sorties, sous-programmes, procédures, ou fonctions.  </t>
  </si>
  <si>
    <t xml:space="preserve">Représentation graphique schématique de la structure. </t>
  </si>
  <si>
    <r>
      <t>3.</t>
    </r>
    <r>
      <rPr>
        <b/>
        <sz val="18"/>
        <color theme="5"/>
        <rFont val="Arial"/>
        <family val="2"/>
      </rPr>
      <t xml:space="preserve"> </t>
    </r>
    <r>
      <rPr>
        <b/>
        <sz val="18"/>
        <color theme="5"/>
        <rFont val="Calibri"/>
        <family val="2"/>
        <scheme val="minor"/>
      </rPr>
      <t>Approche comportementale des produits</t>
    </r>
  </si>
  <si>
    <r>
      <t>3.1.</t>
    </r>
    <r>
      <rPr>
        <b/>
        <sz val="14"/>
        <color rgb="FF000000"/>
        <rFont val="Arial"/>
        <family val="2"/>
      </rPr>
      <t xml:space="preserve"> </t>
    </r>
    <r>
      <rPr>
        <b/>
        <sz val="14"/>
        <color rgb="FF000000"/>
        <rFont val="Calibri"/>
        <family val="2"/>
        <scheme val="minor"/>
      </rPr>
      <t xml:space="preserve">Modélisations et simulations </t>
    </r>
  </si>
  <si>
    <r>
      <t>3.1.1.</t>
    </r>
    <r>
      <rPr>
        <b/>
        <sz val="11"/>
        <color rgb="FF000000"/>
        <rFont val="Arial"/>
        <family val="2"/>
      </rPr>
      <t xml:space="preserve"> </t>
    </r>
    <r>
      <rPr>
        <b/>
        <sz val="11"/>
        <color rgb="FF000000"/>
        <rFont val="Calibri"/>
        <family val="2"/>
        <scheme val="minor"/>
      </rPr>
      <t xml:space="preserve">Progiciels de simulation </t>
    </r>
  </si>
  <si>
    <r>
      <t>¾</t>
    </r>
    <r>
      <rPr>
        <sz val="7"/>
        <color rgb="FF007F9F"/>
        <rFont val="Times New Roman"/>
        <family val="1"/>
      </rPr>
      <t xml:space="preserve">  </t>
    </r>
    <r>
      <rPr>
        <sz val="11"/>
        <color rgb="FF000000"/>
        <rFont val="Calibri"/>
        <family val="2"/>
        <scheme val="minor"/>
      </rPr>
      <t xml:space="preserve">Typologie des progiciels. </t>
    </r>
  </si>
  <si>
    <t xml:space="preserve">Les principaux outils de modélisation simulables sont abordés, en définissant précisément le domaine d’application : </t>
  </si>
  <si>
    <r>
      <t>¾</t>
    </r>
    <r>
      <rPr>
        <sz val="7"/>
        <color rgb="FF007F9F"/>
        <rFont val="Times New Roman"/>
        <family val="1"/>
      </rPr>
      <t xml:space="preserve">  </t>
    </r>
    <r>
      <rPr>
        <sz val="11"/>
        <color rgb="FF000000"/>
        <rFont val="Calibri"/>
        <family val="2"/>
        <scheme val="minor"/>
      </rPr>
      <t xml:space="preserve">Critères de choix. </t>
    </r>
  </si>
  <si>
    <r>
      <t>-</t>
    </r>
    <r>
      <rPr>
        <sz val="7"/>
        <color rgb="FF000000"/>
        <rFont val="Times New Roman"/>
        <family val="1"/>
      </rPr>
      <t xml:space="preserve">     </t>
    </r>
    <r>
      <rPr>
        <i/>
        <sz val="11"/>
        <color rgb="FF000000"/>
        <rFont val="Calibri"/>
        <family val="2"/>
        <scheme val="minor"/>
      </rPr>
      <t xml:space="preserve">modèle volumique ; </t>
    </r>
  </si>
  <si>
    <r>
      <t>-</t>
    </r>
    <r>
      <rPr>
        <sz val="7"/>
        <color rgb="FF000000"/>
        <rFont val="Times New Roman"/>
        <family val="1"/>
      </rPr>
      <t xml:space="preserve">     </t>
    </r>
    <r>
      <rPr>
        <i/>
        <sz val="11"/>
        <color rgb="FF000000"/>
        <rFont val="Calibri"/>
        <family val="2"/>
        <scheme val="minor"/>
      </rPr>
      <t xml:space="preserve">modèle multiphysique ; </t>
    </r>
  </si>
  <si>
    <r>
      <t>-</t>
    </r>
    <r>
      <rPr>
        <sz val="7"/>
        <color rgb="FF000000"/>
        <rFont val="Times New Roman"/>
        <family val="1"/>
      </rPr>
      <t xml:space="preserve">     </t>
    </r>
    <r>
      <rPr>
        <i/>
        <sz val="11"/>
        <color rgb="FF000000"/>
        <rFont val="Calibri"/>
        <family val="2"/>
        <scheme val="minor"/>
      </rPr>
      <t xml:space="preserve">modèle fonctionnel (de type schéma-bloc) ; </t>
    </r>
  </si>
  <si>
    <r>
      <t>-</t>
    </r>
    <r>
      <rPr>
        <sz val="7"/>
        <color rgb="FF000000"/>
        <rFont val="Times New Roman"/>
        <family val="1"/>
      </rPr>
      <t xml:space="preserve">     </t>
    </r>
    <r>
      <rPr>
        <i/>
        <sz val="11"/>
        <color rgb="FF000000"/>
        <rFont val="Calibri"/>
        <family val="2"/>
        <scheme val="minor"/>
      </rPr>
      <t xml:space="preserve">modèle comportemental (de type diagramme d’états/activités) ; </t>
    </r>
  </si>
  <si>
    <r>
      <t>-</t>
    </r>
    <r>
      <rPr>
        <sz val="7"/>
        <color rgb="FF000000"/>
        <rFont val="Times New Roman"/>
        <family val="1"/>
      </rPr>
      <t xml:space="preserve">     </t>
    </r>
    <r>
      <rPr>
        <i/>
        <sz val="11"/>
        <color rgb="FF000000"/>
        <rFont val="Calibri"/>
        <family val="2"/>
        <scheme val="minor"/>
      </rPr>
      <t xml:space="preserve">modèle de régression (de type tableur). </t>
    </r>
  </si>
  <si>
    <r>
      <t>3.1.2.</t>
    </r>
    <r>
      <rPr>
        <b/>
        <sz val="11"/>
        <color rgb="FF000000"/>
        <rFont val="Arial"/>
        <family val="2"/>
      </rPr>
      <t xml:space="preserve"> </t>
    </r>
    <r>
      <rPr>
        <b/>
        <sz val="11"/>
        <color rgb="FF000000"/>
        <rFont val="Calibri"/>
        <family val="2"/>
        <scheme val="minor"/>
      </rPr>
      <t xml:space="preserve">Paramétrage d’un modèle </t>
    </r>
  </si>
  <si>
    <r>
      <t>¾</t>
    </r>
    <r>
      <rPr>
        <sz val="11"/>
        <color rgb="FF007F9F"/>
        <rFont val="Arial"/>
        <family val="2"/>
      </rPr>
      <t xml:space="preserve"> </t>
    </r>
    <r>
      <rPr>
        <sz val="11"/>
        <color rgb="FF000000"/>
        <rFont val="Calibri"/>
        <family val="2"/>
        <scheme val="minor"/>
      </rPr>
      <t xml:space="preserve">Variables internes, variables externes. </t>
    </r>
  </si>
  <si>
    <t xml:space="preserve">Sous l’expression « variable interne » sont considérés les paramètres d’un modèle de type « boîte noire », paramètres de constituants physiques. </t>
  </si>
  <si>
    <t xml:space="preserve">Sous l’expression « variables externes » est entendu le signal temporel, pour les liens hors modèle multiphysique (de type schéma-bloc). </t>
  </si>
  <si>
    <r>
      <t>¾</t>
    </r>
    <r>
      <rPr>
        <sz val="11"/>
        <color rgb="FF007F9F"/>
        <rFont val="Arial"/>
        <family val="2"/>
      </rPr>
      <t xml:space="preserve"> </t>
    </r>
    <r>
      <rPr>
        <sz val="11"/>
        <color rgb="FF000000"/>
        <rFont val="Calibri"/>
        <family val="2"/>
        <scheme val="minor"/>
      </rPr>
      <t xml:space="preserve">Notion de grandeur flux, grandeur effort. </t>
    </r>
  </si>
  <si>
    <t xml:space="preserve">Différentier un flux MEI d’une « grandeur flux » d’un modèle multiphysique. </t>
  </si>
  <si>
    <t xml:space="preserve">Identifier les principales grandeurs flux et grandeur effort pour différentes technologies : </t>
  </si>
  <si>
    <r>
      <t>-</t>
    </r>
    <r>
      <rPr>
        <sz val="7"/>
        <color rgb="FF000000"/>
        <rFont val="Times New Roman"/>
        <family val="1"/>
      </rPr>
      <t xml:space="preserve">     </t>
    </r>
    <r>
      <rPr>
        <i/>
        <sz val="11"/>
        <color rgb="FF000000"/>
        <rFont val="Calibri"/>
        <family val="2"/>
        <scheme val="minor"/>
      </rPr>
      <t xml:space="preserve">mécanique (force ou couple / vitesse ou vitesse angulaire) ; </t>
    </r>
  </si>
  <si>
    <r>
      <t>-</t>
    </r>
    <r>
      <rPr>
        <sz val="7"/>
        <color rgb="FF000000"/>
        <rFont val="Times New Roman"/>
        <family val="1"/>
      </rPr>
      <t xml:space="preserve">     </t>
    </r>
    <r>
      <rPr>
        <i/>
        <sz val="11"/>
        <color rgb="FF000000"/>
        <rFont val="Calibri"/>
        <family val="2"/>
        <scheme val="minor"/>
      </rPr>
      <t xml:space="preserve">électrique (tension / courant) ; </t>
    </r>
  </si>
  <si>
    <r>
      <t>-</t>
    </r>
    <r>
      <rPr>
        <sz val="7"/>
        <color rgb="FF000000"/>
        <rFont val="Times New Roman"/>
        <family val="1"/>
      </rPr>
      <t xml:space="preserve">     </t>
    </r>
    <r>
      <rPr>
        <i/>
        <sz val="11"/>
        <color rgb="FF000000"/>
        <rFont val="Calibri"/>
        <family val="2"/>
        <scheme val="minor"/>
      </rPr>
      <t>hydraulique (Pression / débit volumique).</t>
    </r>
    <r>
      <rPr>
        <sz val="9"/>
        <color rgb="FF000000"/>
        <rFont val="Calibri"/>
        <family val="2"/>
        <scheme val="minor"/>
      </rPr>
      <t xml:space="preserve"> </t>
    </r>
  </si>
  <si>
    <r>
      <t>¾</t>
    </r>
    <r>
      <rPr>
        <sz val="11"/>
        <color rgb="FF007F9F"/>
        <rFont val="Arial"/>
        <family val="2"/>
      </rPr>
      <t xml:space="preserve"> </t>
    </r>
    <r>
      <rPr>
        <sz val="11"/>
        <color rgb="FF000000"/>
        <rFont val="Calibri"/>
        <family val="2"/>
        <scheme val="minor"/>
      </rPr>
      <t xml:space="preserve">Entrées, sources de simulation. </t>
    </r>
  </si>
  <si>
    <t xml:space="preserve">L’accent est mis sur les principales sources utilisées en simulation et leur paramétrage. </t>
  </si>
  <si>
    <r>
      <t>¾</t>
    </r>
    <r>
      <rPr>
        <sz val="11"/>
        <color rgb="FF007F9F"/>
        <rFont val="Arial"/>
        <family val="2"/>
      </rPr>
      <t xml:space="preserve"> </t>
    </r>
    <r>
      <rPr>
        <sz val="11"/>
        <color rgb="FF000000"/>
        <rFont val="Calibri"/>
        <family val="2"/>
        <scheme val="minor"/>
      </rPr>
      <t xml:space="preserve">Sorties, rendus des résultats. </t>
    </r>
  </si>
  <si>
    <t xml:space="preserve">Se limiter aux blocs de rendu graphique et à leur paramétrage. </t>
  </si>
  <si>
    <r>
      <t>3.1.3.</t>
    </r>
    <r>
      <rPr>
        <b/>
        <sz val="11"/>
        <color rgb="FF000000"/>
        <rFont val="Arial"/>
        <family val="2"/>
      </rPr>
      <t xml:space="preserve"> </t>
    </r>
    <r>
      <rPr>
        <b/>
        <sz val="11"/>
        <color rgb="FF000000"/>
        <rFont val="Calibri"/>
        <family val="2"/>
        <scheme val="minor"/>
      </rPr>
      <t xml:space="preserve">Paramétrage d’une simulation </t>
    </r>
  </si>
  <si>
    <r>
      <t>¾</t>
    </r>
    <r>
      <rPr>
        <sz val="11"/>
        <color rgb="FF007F9F"/>
        <rFont val="Arial"/>
        <family val="2"/>
      </rPr>
      <t xml:space="preserve"> </t>
    </r>
    <r>
      <rPr>
        <sz val="11"/>
        <color rgb="FF000000"/>
        <rFont val="Calibri"/>
        <family val="2"/>
        <scheme val="minor"/>
      </rPr>
      <t xml:space="preserve">Typologie des solveurs, pas d’intégration. </t>
    </r>
  </si>
  <si>
    <t xml:space="preserve">Se limiter aux notions de : </t>
  </si>
  <si>
    <r>
      <t>-</t>
    </r>
    <r>
      <rPr>
        <sz val="7"/>
        <color rgb="FF000000"/>
        <rFont val="Times New Roman"/>
        <family val="1"/>
      </rPr>
      <t xml:space="preserve">     </t>
    </r>
    <r>
      <rPr>
        <i/>
        <sz val="11"/>
        <color rgb="FF000000"/>
        <rFont val="Calibri"/>
        <family val="2"/>
        <scheme val="minor"/>
      </rPr>
      <t xml:space="preserve">pas d’intégration : mettre en évidence la discrétisation des calculs numériques à des temps précis, et l’interpolation linéaire effectuée entre deux temps successifs ; </t>
    </r>
  </si>
  <si>
    <r>
      <t>-</t>
    </r>
    <r>
      <rPr>
        <sz val="7"/>
        <color rgb="FF000000"/>
        <rFont val="Times New Roman"/>
        <family val="1"/>
      </rPr>
      <t xml:space="preserve">     </t>
    </r>
    <r>
      <rPr>
        <i/>
        <sz val="11"/>
        <color rgb="FF000000"/>
        <rFont val="Calibri"/>
        <family val="2"/>
        <scheme val="minor"/>
      </rPr>
      <t>solveur à pas variable : les temps de calculs sont calculés « à la volée » pour s’adapter au mieux aux variations des résultats ;</t>
    </r>
    <r>
      <rPr>
        <sz val="11"/>
        <color rgb="FF000000"/>
        <rFont val="Arial"/>
        <family val="2"/>
      </rPr>
      <t/>
    </r>
  </si>
  <si>
    <t xml:space="preserve"> - solveur à pas fixe. </t>
  </si>
  <si>
    <t xml:space="preserve">Mettre en exergue les avantages et inconvénients des 2 types de solveurs (adaptation aux variations de signal, temps de calcul), et évoquer les solveurs de type « stiff » pour la prise en compte de non-linéarités éventuelles. </t>
  </si>
  <si>
    <r>
      <t>¾</t>
    </r>
    <r>
      <rPr>
        <sz val="11"/>
        <color rgb="FF007F9F"/>
        <rFont val="Arial"/>
        <family val="2"/>
      </rPr>
      <t xml:space="preserve"> </t>
    </r>
    <r>
      <rPr>
        <sz val="11"/>
        <color rgb="FF000000"/>
        <rFont val="Calibri"/>
        <family val="2"/>
        <scheme val="minor"/>
      </rPr>
      <t xml:space="preserve">Compromis précision / temps de simulation. </t>
    </r>
  </si>
  <si>
    <r>
      <t>3.1.4.</t>
    </r>
    <r>
      <rPr>
        <b/>
        <sz val="11"/>
        <color rgb="FF000000"/>
        <rFont val="Arial"/>
        <family val="2"/>
      </rPr>
      <t xml:space="preserve"> </t>
    </r>
    <r>
      <rPr>
        <b/>
        <sz val="11"/>
        <color rgb="FF000000"/>
        <rFont val="Calibri"/>
        <family val="2"/>
        <scheme val="minor"/>
      </rPr>
      <t xml:space="preserve">Post-traitement et analyse des résultats </t>
    </r>
  </si>
  <si>
    <r>
      <t>¾</t>
    </r>
    <r>
      <rPr>
        <sz val="7"/>
        <color rgb="FF007F9F"/>
        <rFont val="Times New Roman"/>
        <family val="1"/>
      </rPr>
      <t xml:space="preserve">  </t>
    </r>
    <r>
      <rPr>
        <sz val="11"/>
        <color rgb="FF000000"/>
        <rFont val="Calibri"/>
        <family val="2"/>
        <scheme val="minor"/>
      </rPr>
      <t xml:space="preserve">Principaux traitements de données postérieurs aux résultats issus de simulation.  </t>
    </r>
  </si>
  <si>
    <t xml:space="preserve">Mathématiques enseignement commun : analyse, statistiques et probabilités. </t>
  </si>
  <si>
    <t xml:space="preserve">Exploiter ou affiner des résultats issus d’une simulation par traitement postérieur des données. </t>
  </si>
  <si>
    <r>
      <t>¾</t>
    </r>
    <r>
      <rPr>
        <sz val="7"/>
        <color rgb="FF007F9F"/>
        <rFont val="Times New Roman"/>
        <family val="1"/>
      </rPr>
      <t xml:space="preserve">  </t>
    </r>
    <r>
      <rPr>
        <sz val="11"/>
        <color rgb="FF000000"/>
        <rFont val="Calibri"/>
        <family val="2"/>
        <scheme val="minor"/>
      </rPr>
      <t xml:space="preserve">Interprétation des résultats d’une simulation : courbe, tableau, graphe, unités associées. </t>
    </r>
  </si>
  <si>
    <r>
      <t>3.2.</t>
    </r>
    <r>
      <rPr>
        <b/>
        <sz val="14"/>
        <color rgb="FF000000"/>
        <rFont val="Arial"/>
        <family val="2"/>
      </rPr>
      <t xml:space="preserve"> </t>
    </r>
    <r>
      <rPr>
        <b/>
        <sz val="14"/>
        <color rgb="FF000000"/>
        <rFont val="Calibri"/>
        <family val="2"/>
        <scheme val="minor"/>
      </rPr>
      <t xml:space="preserve">Comportement mécanique des produits </t>
    </r>
  </si>
  <si>
    <r>
      <t>3.2.1.</t>
    </r>
    <r>
      <rPr>
        <b/>
        <sz val="11"/>
        <color rgb="FF000000"/>
        <rFont val="Arial"/>
        <family val="2"/>
      </rPr>
      <t xml:space="preserve"> </t>
    </r>
    <r>
      <rPr>
        <b/>
        <sz val="11"/>
        <color rgb="FF000000"/>
        <rFont val="Calibri"/>
        <family val="2"/>
        <scheme val="minor"/>
      </rPr>
      <t xml:space="preserve">Concept de mouvement </t>
    </r>
  </si>
  <si>
    <r>
      <t>¾</t>
    </r>
    <r>
      <rPr>
        <sz val="11"/>
        <color rgb="FF007F9F"/>
        <rFont val="Arial"/>
        <family val="2"/>
      </rPr>
      <t xml:space="preserve"> </t>
    </r>
    <r>
      <rPr>
        <sz val="11"/>
        <color rgb="FF000000"/>
        <rFont val="Calibri"/>
        <family val="2"/>
        <scheme val="minor"/>
      </rPr>
      <t xml:space="preserve">Degré de mobilité d’une structure matérielle : </t>
    </r>
  </si>
  <si>
    <t xml:space="preserve">Identifier le type de structure matérielle en fonction de son degré de mobilité, en vue de différentier principalement les structures à objectif d’immobilisme (ossatures, châssis) et les structures matérielles devant permettre ou effectuer des mouvements (mécanismes). </t>
  </si>
  <si>
    <r>
      <t>-</t>
    </r>
    <r>
      <rPr>
        <sz val="7"/>
        <color rgb="FF0062AC"/>
        <rFont val="Times New Roman"/>
        <family val="1"/>
      </rPr>
      <t xml:space="preserve">     </t>
    </r>
    <r>
      <rPr>
        <sz val="11"/>
        <color rgb="FF000000"/>
        <rFont val="Calibri"/>
        <family val="2"/>
        <scheme val="minor"/>
      </rPr>
      <t xml:space="preserve">structure matérielle mobile (mécanisme) ; </t>
    </r>
  </si>
  <si>
    <r>
      <t>-</t>
    </r>
    <r>
      <rPr>
        <sz val="7"/>
        <color rgb="FF0062AC"/>
        <rFont val="Times New Roman"/>
        <family val="1"/>
      </rPr>
      <t xml:space="preserve">     </t>
    </r>
    <r>
      <rPr>
        <sz val="11"/>
        <color rgb="FF000000"/>
        <rFont val="Calibri"/>
        <family val="2"/>
        <scheme val="minor"/>
      </rPr>
      <t xml:space="preserve">structure matérielle immobile (structure fixe). </t>
    </r>
  </si>
  <si>
    <t xml:space="preserve">Pas de calcul du degré de mobilité. </t>
  </si>
  <si>
    <r>
      <t>¾</t>
    </r>
    <r>
      <rPr>
        <sz val="11"/>
        <color rgb="FF007F9F"/>
        <rFont val="Arial"/>
        <family val="2"/>
      </rPr>
      <t xml:space="preserve"> </t>
    </r>
    <r>
      <rPr>
        <sz val="11"/>
        <color rgb="FF000000"/>
        <rFont val="Calibri"/>
        <family val="2"/>
        <scheme val="minor"/>
      </rPr>
      <t xml:space="preserve">Mouvements des mécanismes (en lien avec la modélisation des liaisons) : </t>
    </r>
  </si>
  <si>
    <t xml:space="preserve">Il s’agit de mettre en relief les paramètres influents pour valider et/ou optimiser les performances observées vis à vis de celles attendues. </t>
  </si>
  <si>
    <r>
      <t>-</t>
    </r>
    <r>
      <rPr>
        <sz val="7"/>
        <color rgb="FF0062AC"/>
        <rFont val="Times New Roman"/>
        <family val="1"/>
      </rPr>
      <t xml:space="preserve">     </t>
    </r>
    <r>
      <rPr>
        <sz val="11"/>
        <color rgb="FF000000"/>
        <rFont val="Calibri"/>
        <family val="2"/>
        <scheme val="minor"/>
      </rPr>
      <t xml:space="preserve">rotation autour d’un axe fixe et translation rectiligne et mouvements plans ; </t>
    </r>
  </si>
  <si>
    <t xml:space="preserve">Mathématiques : Analyse (dérivées et primitives). </t>
  </si>
  <si>
    <t xml:space="preserve">L’utilisation du modèle de présentation « torseur cinématique » est limitée au mode descriptif uniquement dans la perspective de renseigner les caractéristiques dans un logiciel de simulation ou pour analyser un dispositif expérimental didactisé ou non. Des progiciels intégrant un module de traitement du comportement dynamique des produits sont utilisés avec assistance. </t>
  </si>
  <si>
    <r>
      <t>-</t>
    </r>
    <r>
      <rPr>
        <sz val="7"/>
        <color rgb="FF0062AC"/>
        <rFont val="Times New Roman"/>
        <family val="1"/>
      </rPr>
      <t xml:space="preserve">     </t>
    </r>
    <r>
      <rPr>
        <sz val="11"/>
        <color rgb="FF000000"/>
        <rFont val="Calibri"/>
        <family val="2"/>
        <scheme val="minor"/>
      </rPr>
      <t xml:space="preserve">les trajectoires ; </t>
    </r>
  </si>
  <si>
    <r>
      <t>-</t>
    </r>
    <r>
      <rPr>
        <sz val="7"/>
        <color rgb="FF0062AC"/>
        <rFont val="Times New Roman"/>
        <family val="1"/>
      </rPr>
      <t xml:space="preserve">     </t>
    </r>
    <r>
      <rPr>
        <sz val="11"/>
        <color rgb="FF000000"/>
        <rFont val="Calibri"/>
        <family val="2"/>
        <scheme val="minor"/>
      </rPr>
      <t xml:space="preserve">les vitesses et accélérations ; </t>
    </r>
  </si>
  <si>
    <r>
      <t>-</t>
    </r>
    <r>
      <rPr>
        <sz val="7"/>
        <color rgb="FF0062AC"/>
        <rFont val="Times New Roman"/>
        <family val="1"/>
      </rPr>
      <t xml:space="preserve">     </t>
    </r>
    <r>
      <rPr>
        <sz val="11"/>
        <color rgb="FF000000"/>
        <rFont val="Calibri"/>
        <family val="2"/>
        <scheme val="minor"/>
      </rPr>
      <t>analyse/recherche de lois d’entrée-sortie de systèmes mécaniques plans issus d’objets techniques observables.</t>
    </r>
    <r>
      <rPr>
        <b/>
        <i/>
        <sz val="11"/>
        <color rgb="FF000000"/>
        <rFont val="Calibri"/>
        <family val="2"/>
        <scheme val="minor"/>
      </rPr>
      <t xml:space="preserve"> </t>
    </r>
  </si>
  <si>
    <r>
      <t>¾</t>
    </r>
    <r>
      <rPr>
        <sz val="11"/>
        <color rgb="FF007F9F"/>
        <rFont val="Arial"/>
        <family val="2"/>
      </rPr>
      <t xml:space="preserve"> </t>
    </r>
    <r>
      <rPr>
        <sz val="11"/>
        <color rgb="FF000000"/>
        <rFont val="Calibri"/>
        <family val="2"/>
        <scheme val="minor"/>
      </rPr>
      <t xml:space="preserve">Comportement des liaisons élémentaires en relation avec les mouvements et les efforts. </t>
    </r>
  </si>
  <si>
    <t xml:space="preserve">L’utilisation de suites logicielles adaptées à l’enseignement pré-bac doit permettre de relier les performances cinématiques aux conditions de chargement qui les génèrent. </t>
  </si>
  <si>
    <r>
      <t>3.2.2.</t>
    </r>
    <r>
      <rPr>
        <b/>
        <sz val="11"/>
        <color rgb="FF000000"/>
        <rFont val="Arial"/>
        <family val="2"/>
      </rPr>
      <t xml:space="preserve"> </t>
    </r>
    <r>
      <rPr>
        <b/>
        <sz val="11"/>
        <color rgb="FF000000"/>
        <rFont val="Calibri"/>
        <family val="2"/>
        <scheme val="minor"/>
      </rPr>
      <t xml:space="preserve">Concept d'équilibre </t>
    </r>
  </si>
  <si>
    <r>
      <t>¾</t>
    </r>
    <r>
      <rPr>
        <sz val="11"/>
        <color rgb="FF007F9F"/>
        <rFont val="Arial"/>
        <family val="2"/>
      </rPr>
      <t xml:space="preserve"> </t>
    </r>
    <r>
      <rPr>
        <sz val="11"/>
        <color rgb="FF000000"/>
        <rFont val="Calibri"/>
        <family val="2"/>
        <scheme val="minor"/>
      </rPr>
      <t xml:space="preserve">Équilibre des solides : </t>
    </r>
  </si>
  <si>
    <r>
      <t>-</t>
    </r>
    <r>
      <rPr>
        <sz val="7"/>
        <color rgb="FF0062AC"/>
        <rFont val="Times New Roman"/>
        <family val="1"/>
      </rPr>
      <t xml:space="preserve">     </t>
    </r>
    <r>
      <rPr>
        <sz val="11"/>
        <color rgb="FF000000"/>
        <rFont val="Calibri"/>
        <family val="2"/>
        <scheme val="minor"/>
      </rPr>
      <t xml:space="preserve">principe fondamental de la statique ; </t>
    </r>
  </si>
  <si>
    <t xml:space="preserve">Mathématiques : produit scalaire. </t>
  </si>
  <si>
    <t xml:space="preserve">L’utilisation du modèle de présentation « torseur des actions mécaniques » est limitée au mode descriptif uniquement dans la perspective de renseigner les caractéristiques dans un logiciel de simulation ou pour analyser un dispositif expérimental didactisé ou non. L’utilisation de progiciels volumiques intégrant un module de traitement du comportement statique des produits est réalisée avec assistance. </t>
  </si>
  <si>
    <r>
      <t>-</t>
    </r>
    <r>
      <rPr>
        <sz val="7"/>
        <color rgb="FF0062AC"/>
        <rFont val="Times New Roman"/>
        <family val="1"/>
      </rPr>
      <t xml:space="preserve">     </t>
    </r>
    <r>
      <rPr>
        <sz val="11"/>
        <color rgb="FF000000"/>
        <rFont val="Calibri"/>
        <family val="2"/>
        <scheme val="minor"/>
      </rPr>
      <t xml:space="preserve">modélisation des actions mécaniques ; </t>
    </r>
  </si>
  <si>
    <r>
      <t>-</t>
    </r>
    <r>
      <rPr>
        <sz val="7"/>
        <color rgb="FF0062AC"/>
        <rFont val="Times New Roman"/>
        <family val="1"/>
      </rPr>
      <t xml:space="preserve">     </t>
    </r>
    <r>
      <rPr>
        <sz val="11"/>
        <color rgb="FF000000"/>
        <rFont val="Calibri"/>
        <family val="2"/>
        <scheme val="minor"/>
      </rPr>
      <t xml:space="preserve">modélisation des liaisons: liaison complète, pivot, glissière, pivot glissant, rotule, ponctuelle et appui plan ; </t>
    </r>
  </si>
  <si>
    <r>
      <t>-</t>
    </r>
    <r>
      <rPr>
        <sz val="7"/>
        <color rgb="FF0062AC"/>
        <rFont val="Times New Roman"/>
        <family val="1"/>
      </rPr>
      <t xml:space="preserve">     </t>
    </r>
    <r>
      <rPr>
        <sz val="11"/>
        <color rgb="FF000000"/>
        <rFont val="Calibri"/>
        <family val="2"/>
        <scheme val="minor"/>
      </rPr>
      <t xml:space="preserve">résolution d’un problème de statique par progiciel. </t>
    </r>
  </si>
  <si>
    <r>
      <t>¾</t>
    </r>
    <r>
      <rPr>
        <sz val="11"/>
        <color rgb="FF007F9F"/>
        <rFont val="Arial"/>
        <family val="2"/>
      </rPr>
      <t xml:space="preserve"> </t>
    </r>
    <r>
      <rPr>
        <sz val="11"/>
        <color rgb="FF000000"/>
        <rFont val="Calibri"/>
        <family val="2"/>
        <scheme val="minor"/>
      </rPr>
      <t xml:space="preserve">Concept de stabilité et d’instabilité d’un composant ou d’une structure mécanique : </t>
    </r>
  </si>
  <si>
    <t xml:space="preserve">Il s’agit de sensibiliser de manière qualitative aux comportements amenant aux principaux risques d’instabilité d’un ensemble matériel : </t>
  </si>
  <si>
    <r>
      <t>-</t>
    </r>
    <r>
      <rPr>
        <sz val="7"/>
        <color rgb="FF0062AC"/>
        <rFont val="Times New Roman"/>
        <family val="1"/>
      </rPr>
      <t xml:space="preserve">    </t>
    </r>
    <r>
      <rPr>
        <sz val="11"/>
        <color rgb="FF000000"/>
        <rFont val="Calibri"/>
        <family val="2"/>
        <scheme val="minor"/>
      </rPr>
      <t xml:space="preserve">équilibre stable et instable ; </t>
    </r>
  </si>
  <si>
    <r>
      <t>-</t>
    </r>
    <r>
      <rPr>
        <sz val="7"/>
        <color rgb="FF000000"/>
        <rFont val="Times New Roman"/>
        <family val="1"/>
      </rPr>
      <t xml:space="preserve">     </t>
    </r>
    <r>
      <rPr>
        <i/>
        <sz val="11"/>
        <color rgb="FF000000"/>
        <rFont val="Calibri"/>
        <family val="2"/>
        <scheme val="minor"/>
      </rPr>
      <t xml:space="preserve">présentation du risque et phénomène de flambement d’une pièce comprimée ; </t>
    </r>
  </si>
  <si>
    <r>
      <t>-</t>
    </r>
    <r>
      <rPr>
        <sz val="7"/>
        <color rgb="FF0062AC"/>
        <rFont val="Times New Roman"/>
        <family val="1"/>
      </rPr>
      <t xml:space="preserve">    </t>
    </r>
    <r>
      <rPr>
        <sz val="11"/>
        <color rgb="FF000000"/>
        <rFont val="Calibri"/>
        <family val="2"/>
        <scheme val="minor"/>
      </rPr>
      <t xml:space="preserve">phénomène de flambement ; </t>
    </r>
  </si>
  <si>
    <r>
      <t>-</t>
    </r>
    <r>
      <rPr>
        <sz val="7"/>
        <color rgb="FF000000"/>
        <rFont val="Times New Roman"/>
        <family val="1"/>
      </rPr>
      <t xml:space="preserve">     </t>
    </r>
    <r>
      <rPr>
        <i/>
        <sz val="11"/>
        <color rgb="FF000000"/>
        <rFont val="Calibri"/>
        <family val="2"/>
        <scheme val="minor"/>
      </rPr>
      <t>présentation du risque et phénomène d’instabilités d’une structure nécessitant des contreventements dans les trois directions de l’espace.</t>
    </r>
    <r>
      <rPr>
        <sz val="9"/>
        <color rgb="FF000000"/>
        <rFont val="Calibri"/>
        <family val="2"/>
        <scheme val="minor"/>
      </rPr>
      <t xml:space="preserve"> </t>
    </r>
  </si>
  <si>
    <r>
      <t>-</t>
    </r>
    <r>
      <rPr>
        <sz val="7"/>
        <color rgb="FF0062AC"/>
        <rFont val="Times New Roman"/>
        <family val="1"/>
      </rPr>
      <t xml:space="preserve">    </t>
    </r>
    <r>
      <rPr>
        <sz val="11"/>
        <color rgb="FF000000"/>
        <rFont val="Calibri"/>
        <family val="2"/>
        <scheme val="minor"/>
      </rPr>
      <t>stabilité d’une structure dans l’espace ;</t>
    </r>
  </si>
  <si>
    <r>
      <t>-</t>
    </r>
    <r>
      <rPr>
        <b/>
        <sz val="12"/>
        <color rgb="FF0062AC"/>
        <rFont val="Arial"/>
        <family val="2"/>
      </rPr>
      <t xml:space="preserve"> </t>
    </r>
    <r>
      <rPr>
        <sz val="11"/>
        <color rgb="FF000000"/>
        <rFont val="Calibri"/>
        <family val="2"/>
        <scheme val="minor"/>
      </rPr>
      <t>comportement vibratoire.</t>
    </r>
    <r>
      <rPr>
        <b/>
        <i/>
        <sz val="11"/>
        <color rgb="FF000000"/>
        <rFont val="Calibri"/>
        <family val="2"/>
        <scheme val="minor"/>
      </rPr>
      <t xml:space="preserve"> </t>
    </r>
  </si>
  <si>
    <r>
      <t>¾</t>
    </r>
    <r>
      <rPr>
        <sz val="11"/>
        <color rgb="FF007F9F"/>
        <rFont val="Arial"/>
        <family val="2"/>
      </rPr>
      <t xml:space="preserve"> </t>
    </r>
    <r>
      <rPr>
        <sz val="11"/>
        <color rgb="FF000000"/>
        <rFont val="Calibri"/>
        <family val="2"/>
        <scheme val="minor"/>
      </rPr>
      <t xml:space="preserve">Transmission des efforts. </t>
    </r>
  </si>
  <si>
    <t xml:space="preserve">En AC, il s’agit de décrire le cheminement des charges dans une ossature par un schéma. Le calcul de la descente de charges se fait à l’aide d’un logiciel de simulation. </t>
  </si>
  <si>
    <r>
      <t>3.2.3.</t>
    </r>
    <r>
      <rPr>
        <b/>
        <sz val="11"/>
        <color rgb="FF000000"/>
        <rFont val="Arial"/>
        <family val="2"/>
      </rPr>
      <t xml:space="preserve"> </t>
    </r>
    <r>
      <rPr>
        <b/>
        <sz val="11"/>
        <color rgb="FF000000"/>
        <rFont val="Calibri"/>
        <family val="2"/>
        <scheme val="minor"/>
      </rPr>
      <t xml:space="preserve">Concept de résistance </t>
    </r>
  </si>
  <si>
    <r>
      <t>¾</t>
    </r>
    <r>
      <rPr>
        <sz val="7"/>
        <color rgb="FF007F9F"/>
        <rFont val="Times New Roman"/>
        <family val="1"/>
      </rPr>
      <t xml:space="preserve">  </t>
    </r>
    <r>
      <rPr>
        <sz val="11"/>
        <color rgb="FF000000"/>
        <rFont val="Calibri"/>
        <family val="2"/>
        <scheme val="minor"/>
      </rPr>
      <t xml:space="preserve">Résistance à la rupture, résistance à la déformation. </t>
    </r>
  </si>
  <si>
    <t xml:space="preserve">L’utilisation de progiciels intégrant un module de calcul par éléments finis ou dédié est privilégiée. </t>
  </si>
  <si>
    <r>
      <t>¾</t>
    </r>
    <r>
      <rPr>
        <sz val="7"/>
        <color rgb="FF007F9F"/>
        <rFont val="Times New Roman"/>
        <family val="1"/>
      </rPr>
      <t xml:space="preserve">  </t>
    </r>
    <r>
      <rPr>
        <sz val="11"/>
        <color rgb="FF000000"/>
        <rFont val="Calibri"/>
        <family val="2"/>
        <scheme val="minor"/>
      </rPr>
      <t xml:space="preserve">Résistance des matériaux :  </t>
    </r>
  </si>
  <si>
    <r>
      <t>-</t>
    </r>
    <r>
      <rPr>
        <sz val="7"/>
        <color rgb="FF0062AC"/>
        <rFont val="Times New Roman"/>
        <family val="1"/>
      </rPr>
      <t xml:space="preserve">     </t>
    </r>
    <r>
      <rPr>
        <sz val="11"/>
        <color rgb="FF000000"/>
        <rFont val="Calibri"/>
        <family val="2"/>
        <scheme val="minor"/>
      </rPr>
      <t xml:space="preserve">hypothèses et modèle poutre ; </t>
    </r>
    <r>
      <rPr>
        <sz val="12"/>
        <color rgb="FF0062AC"/>
        <rFont val="Segoe UI Symbol"/>
        <family val="2"/>
      </rPr>
      <t></t>
    </r>
    <r>
      <rPr>
        <b/>
        <sz val="12"/>
        <color rgb="FF0062AC"/>
        <rFont val="Arial"/>
        <family val="2"/>
      </rPr>
      <t xml:space="preserve"> </t>
    </r>
    <r>
      <rPr>
        <sz val="11"/>
        <color rgb="FF000000"/>
        <rFont val="Calibri"/>
        <family val="2"/>
        <scheme val="minor"/>
      </rPr>
      <t xml:space="preserve">notion de contrainte normale ; </t>
    </r>
  </si>
  <si>
    <r>
      <t>-</t>
    </r>
    <r>
      <rPr>
        <sz val="7"/>
        <color rgb="FF0062AC"/>
        <rFont val="Times New Roman"/>
        <family val="1"/>
      </rPr>
      <t xml:space="preserve">     </t>
    </r>
    <r>
      <rPr>
        <sz val="11"/>
        <color rgb="FF000000"/>
        <rFont val="Calibri"/>
        <family val="2"/>
        <scheme val="minor"/>
      </rPr>
      <t xml:space="preserve">pour une sollicitation de traction simple, notion de déformation et loi de Hooke ; </t>
    </r>
  </si>
  <si>
    <t xml:space="preserve">Lien indispensable avec les essais des matériaux du chapitre 6. </t>
  </si>
  <si>
    <r>
      <t>-</t>
    </r>
    <r>
      <rPr>
        <sz val="7"/>
        <color rgb="FF0062AC"/>
        <rFont val="Times New Roman"/>
        <family val="1"/>
      </rPr>
      <t xml:space="preserve">     </t>
    </r>
    <r>
      <rPr>
        <sz val="11"/>
        <color rgb="FF000000"/>
        <rFont val="Calibri"/>
        <family val="2"/>
        <scheme val="minor"/>
      </rPr>
      <t xml:space="preserve">module d’Young ; </t>
    </r>
  </si>
  <si>
    <r>
      <t>-</t>
    </r>
    <r>
      <rPr>
        <sz val="7"/>
        <color rgb="FF0062AC"/>
        <rFont val="Times New Roman"/>
        <family val="1"/>
      </rPr>
      <t xml:space="preserve">     </t>
    </r>
    <r>
      <rPr>
        <sz val="11"/>
        <color rgb="FF000000"/>
        <rFont val="Calibri"/>
        <family val="2"/>
        <scheme val="minor"/>
      </rPr>
      <t xml:space="preserve">limite élastique ; </t>
    </r>
  </si>
  <si>
    <r>
      <t>-</t>
    </r>
    <r>
      <rPr>
        <sz val="7"/>
        <color rgb="FF0062AC"/>
        <rFont val="Times New Roman"/>
        <family val="1"/>
      </rPr>
      <t xml:space="preserve">     </t>
    </r>
    <r>
      <rPr>
        <sz val="11"/>
        <color rgb="FF000000"/>
        <rFont val="Calibri"/>
        <family val="2"/>
        <scheme val="minor"/>
      </rPr>
      <t xml:space="preserve">sollicitation simple de type traction, compression, flexion simple. </t>
    </r>
  </si>
  <si>
    <r>
      <t>¾</t>
    </r>
    <r>
      <rPr>
        <sz val="7"/>
        <color rgb="FF007F9F"/>
        <rFont val="Times New Roman"/>
        <family val="1"/>
      </rPr>
      <t xml:space="preserve">  </t>
    </r>
    <r>
      <rPr>
        <sz val="11"/>
        <color rgb="FF000000"/>
        <rFont val="Calibri"/>
        <family val="2"/>
        <scheme val="minor"/>
      </rPr>
      <t xml:space="preserve">Simulations par éléments finis. </t>
    </r>
  </si>
  <si>
    <r>
      <t xml:space="preserve">¾ </t>
    </r>
    <r>
      <rPr>
        <sz val="11"/>
        <color rgb="FF000000"/>
        <rFont val="Calibri"/>
        <family val="2"/>
        <scheme val="minor"/>
      </rPr>
      <t xml:space="preserve">Déformation et contraintes normales dans une structure isostatique : </t>
    </r>
  </si>
  <si>
    <t xml:space="preserve">Analyse de structures simples en traction/compression simple ou flexion simple, analyse des contraintes normales et tangentielles, des déformations et déplacements. </t>
  </si>
  <si>
    <r>
      <t></t>
    </r>
    <r>
      <rPr>
        <b/>
        <sz val="11"/>
        <color rgb="FF0062AC"/>
        <rFont val="Calibri"/>
        <family val="2"/>
        <scheme val="minor"/>
      </rPr>
      <t xml:space="preserve"> </t>
    </r>
    <r>
      <rPr>
        <sz val="11"/>
        <color rgb="FF000000"/>
        <rFont val="Calibri"/>
        <family val="2"/>
        <scheme val="minor"/>
      </rPr>
      <t>en flexion simple (poutre isostatique) ;</t>
    </r>
    <r>
      <rPr>
        <sz val="12"/>
        <color rgb="FF0062AC"/>
        <rFont val="Segoe UI Symbol"/>
        <family val="2"/>
      </rPr>
      <t/>
    </r>
  </si>
  <si>
    <t xml:space="preserve"> en traction et en compression simple. </t>
  </si>
  <si>
    <r>
      <t>¾</t>
    </r>
    <r>
      <rPr>
        <sz val="11"/>
        <color rgb="FF007F9F"/>
        <rFont val="Arial"/>
        <family val="2"/>
      </rPr>
      <t xml:space="preserve"> </t>
    </r>
    <r>
      <rPr>
        <sz val="11"/>
        <color rgb="FF000000"/>
        <rFont val="Calibri"/>
        <family val="2"/>
        <scheme val="minor"/>
      </rPr>
      <t>Scénario de simulation pour comparer et valider une solution, modifier une pièce ou un sous-ensemble.</t>
    </r>
  </si>
  <si>
    <t xml:space="preserve">Il s’agit, par études de cas successives, d’appréhender différentes natures de simulation ou différents paramétrages au sein d’une même simulation.  </t>
  </si>
  <si>
    <r>
      <t>3.3.</t>
    </r>
    <r>
      <rPr>
        <b/>
        <sz val="14"/>
        <color rgb="FF000000"/>
        <rFont val="Arial"/>
        <family val="2"/>
      </rPr>
      <t xml:space="preserve"> </t>
    </r>
    <r>
      <rPr>
        <b/>
        <sz val="14"/>
        <color rgb="FF000000"/>
        <rFont val="Calibri"/>
        <family val="2"/>
        <scheme val="minor"/>
      </rPr>
      <t xml:space="preserve">Comportement énergétique des produits </t>
    </r>
  </si>
  <si>
    <r>
      <t>¾</t>
    </r>
    <r>
      <rPr>
        <sz val="11"/>
        <color rgb="FF007F9F"/>
        <rFont val="Arial"/>
        <family val="2"/>
      </rPr>
      <t xml:space="preserve"> </t>
    </r>
    <r>
      <rPr>
        <sz val="11"/>
        <color rgb="FF000000"/>
        <rFont val="Calibri"/>
        <family val="2"/>
        <scheme val="minor"/>
      </rPr>
      <t xml:space="preserve">Principe de conservation d’énergie, pertes et rendements, principe de réversibilité. </t>
    </r>
  </si>
  <si>
    <t xml:space="preserve">Il s’agit d’insister sur la conservation d’énergie et sur la </t>
  </si>
  <si>
    <t xml:space="preserve">notion de systèmes isolés ou d’échanges avec l’extérieur.  </t>
  </si>
  <si>
    <r>
      <t>¾</t>
    </r>
    <r>
      <rPr>
        <sz val="11"/>
        <color rgb="FF007F9F"/>
        <rFont val="Arial"/>
        <family val="2"/>
      </rPr>
      <t xml:space="preserve"> </t>
    </r>
    <r>
      <rPr>
        <sz val="11"/>
        <color rgb="FF000000"/>
        <rFont val="Calibri"/>
        <family val="2"/>
        <scheme val="minor"/>
      </rPr>
      <t xml:space="preserve">Natures et caractéristiques des sources d’énergie et des charges. </t>
    </r>
  </si>
  <si>
    <t xml:space="preserve">Il s’agit d’étudier les paramètres influents du fonctionnement de différentes chaînes d’énergie entre une source et une charge. </t>
  </si>
  <si>
    <t xml:space="preserve">L’analyse de systèmes simples doit permettre de montrer l’analogie entre les éléments mécaniques, électriques, hydrauliques, pneumatiques, thermiques. Il est nécessaire d’insister sur les notions de point de fonctionnement en régime établi et de mettre en évidence le régime transitoire. </t>
  </si>
  <si>
    <r>
      <t>¾</t>
    </r>
    <r>
      <rPr>
        <sz val="11"/>
        <color rgb="FF007F9F"/>
        <rFont val="Arial"/>
        <family val="2"/>
      </rPr>
      <t xml:space="preserve"> </t>
    </r>
    <r>
      <rPr>
        <sz val="11"/>
        <color rgb="FF000000"/>
        <rFont val="Calibri"/>
        <family val="2"/>
        <scheme val="minor"/>
      </rPr>
      <t xml:space="preserve">Optimisation des échanges d’énergie entre source et charge, amélioration de l’efficacité. </t>
    </r>
  </si>
  <si>
    <t xml:space="preserve">L’accent est mis sur la limitation des pertes (pertes par effet joules, pertes de charges, etc.), l’optimisation des points de fonctionnement de tout ou partie de la chaîne d’énergie voire de l’amélioration des caractéristiques de la source et/ou de la charge. </t>
  </si>
  <si>
    <r>
      <t>¾</t>
    </r>
    <r>
      <rPr>
        <sz val="7"/>
        <color rgb="FF007F9F"/>
        <rFont val="Times New Roman"/>
        <family val="1"/>
      </rPr>
      <t xml:space="preserve">  </t>
    </r>
    <r>
      <rPr>
        <sz val="11"/>
        <color rgb="FF000000"/>
        <rFont val="Calibri"/>
        <family val="2"/>
        <scheme val="minor"/>
      </rPr>
      <t xml:space="preserve">Comportement temporel des constituants d’une chaîne d’énergie. </t>
    </r>
  </si>
  <si>
    <t xml:space="preserve">Il s’agit d’étudier l’évolution de l’état énergétique (transfert W et/ou Q ou stockage E) des constituants à travers la visualisation de variables représentatives.  </t>
  </si>
  <si>
    <r>
      <t>¾</t>
    </r>
    <r>
      <rPr>
        <sz val="7"/>
        <color rgb="FF007F9F"/>
        <rFont val="Times New Roman"/>
        <family val="1"/>
      </rPr>
      <t xml:space="preserve">  </t>
    </r>
    <r>
      <rPr>
        <sz val="11"/>
        <color rgb="FF000000"/>
        <rFont val="Calibri"/>
        <family val="2"/>
        <scheme val="minor"/>
      </rPr>
      <t xml:space="preserve">Représentation des phases de transferts et de stockages. </t>
    </r>
  </si>
  <si>
    <r>
      <t>¾</t>
    </r>
    <r>
      <rPr>
        <sz val="11"/>
        <color rgb="FF007F9F"/>
        <rFont val="Arial"/>
        <family val="2"/>
      </rPr>
      <t xml:space="preserve"> </t>
    </r>
    <r>
      <rPr>
        <sz val="11"/>
        <color rgb="FF000000"/>
        <rFont val="Calibri"/>
        <family val="2"/>
        <scheme val="minor"/>
      </rPr>
      <t xml:space="preserve">Bilan énergétique d’un produit, rendement, performance énergétique. </t>
    </r>
  </si>
  <si>
    <t xml:space="preserve">À faire sur des mesures. </t>
  </si>
  <si>
    <t xml:space="preserve">Insister sur le rendement instantané (rendement en puissance) et le rendement énergétique (sur cycle). </t>
  </si>
  <si>
    <r>
      <t>3.4.</t>
    </r>
    <r>
      <rPr>
        <b/>
        <sz val="12"/>
        <color rgb="FF000000"/>
        <rFont val="Arial"/>
        <family val="2"/>
      </rPr>
      <t xml:space="preserve"> </t>
    </r>
    <r>
      <rPr>
        <b/>
        <sz val="12"/>
        <color rgb="FF000000"/>
        <rFont val="Calibri"/>
        <family val="2"/>
        <scheme val="minor"/>
      </rPr>
      <t xml:space="preserve">Comportement informationnel des produits </t>
    </r>
  </si>
  <si>
    <r>
      <t>3.4.1.</t>
    </r>
    <r>
      <rPr>
        <b/>
        <sz val="11"/>
        <color rgb="FF000000"/>
        <rFont val="Arial"/>
        <family val="2"/>
      </rPr>
      <t xml:space="preserve"> </t>
    </r>
    <r>
      <rPr>
        <b/>
        <sz val="11"/>
        <color rgb="FF000000"/>
        <rFont val="Calibri"/>
        <family val="2"/>
        <scheme val="minor"/>
      </rPr>
      <t xml:space="preserve">Nature et représentation de l’information </t>
    </r>
  </si>
  <si>
    <r>
      <t>¾</t>
    </r>
    <r>
      <rPr>
        <sz val="11"/>
        <color rgb="FF007F9F"/>
        <rFont val="Arial"/>
        <family val="2"/>
      </rPr>
      <t xml:space="preserve"> </t>
    </r>
    <r>
      <rPr>
        <sz val="11"/>
        <color rgb="FF000000"/>
        <rFont val="Calibri"/>
        <family val="2"/>
        <scheme val="minor"/>
      </rPr>
      <t xml:space="preserve">Nature d’une information. </t>
    </r>
  </si>
  <si>
    <t xml:space="preserve">Signal logique, analogique, numérique (TOR, échantillonné). </t>
  </si>
  <si>
    <t xml:space="preserve">Mathématiques : </t>
  </si>
  <si>
    <t xml:space="preserve">Entrées / sorties : montages analogiques de base pour l’obtention/génération d’une information logique (on prendra comme niveaux logiques 1/0 les valeurs 5V/0V). </t>
  </si>
  <si>
    <r>
      <t>¾</t>
    </r>
    <r>
      <rPr>
        <sz val="11"/>
        <color rgb="FF007F9F"/>
        <rFont val="Arial"/>
        <family val="2"/>
      </rPr>
      <t xml:space="preserve"> </t>
    </r>
    <r>
      <rPr>
        <sz val="11"/>
        <color rgb="FF000000"/>
        <rFont val="Calibri"/>
        <family val="2"/>
        <scheme val="minor"/>
      </rPr>
      <t xml:space="preserve">Représentation temporelle d’une information. </t>
    </r>
  </si>
  <si>
    <t xml:space="preserve">nombres complexes. </t>
  </si>
  <si>
    <t xml:space="preserve">Le but est d’obtenir, à partir de la visualisation temporelle d’une information (lecture de chronogramme), les grandeurs caractéristiques de l’information : période, fréquence, amplitude, niveau (logique), rapport cyclique. </t>
  </si>
  <si>
    <r>
      <t>¾</t>
    </r>
    <r>
      <rPr>
        <sz val="11"/>
        <color rgb="FF007F9F"/>
        <rFont val="Arial"/>
        <family val="2"/>
      </rPr>
      <t xml:space="preserve"> </t>
    </r>
    <r>
      <rPr>
        <sz val="11"/>
        <color rgb="FF000000"/>
        <rFont val="Calibri"/>
        <family val="2"/>
        <scheme val="minor"/>
      </rPr>
      <t xml:space="preserve">Représentation fréquentielle d’une information. </t>
    </r>
  </si>
  <si>
    <t xml:space="preserve">Se limiter à une approche qualitative des fréquences audibles : notions de basses, moyennes et hautes fréquences d’un signal audio, représentation spectrale d’un signal audio simple. </t>
  </si>
  <si>
    <r>
      <t>3.4.2.</t>
    </r>
    <r>
      <rPr>
        <b/>
        <sz val="11"/>
        <color rgb="FF000000"/>
        <rFont val="Arial"/>
        <family val="2"/>
      </rPr>
      <t xml:space="preserve"> </t>
    </r>
    <r>
      <rPr>
        <b/>
        <sz val="11"/>
        <color rgb="FF000000"/>
        <rFont val="Calibri"/>
        <family val="2"/>
        <scheme val="minor"/>
      </rPr>
      <t xml:space="preserve">Description et simulation comportementale de l’information </t>
    </r>
  </si>
  <si>
    <r>
      <t>¾</t>
    </r>
    <r>
      <rPr>
        <sz val="11"/>
        <color rgb="FF007F9F"/>
        <rFont val="Arial"/>
        <family val="2"/>
      </rPr>
      <t xml:space="preserve"> </t>
    </r>
    <r>
      <rPr>
        <sz val="11"/>
        <color rgb="FF000000"/>
        <rFont val="Calibri"/>
        <family val="2"/>
        <scheme val="minor"/>
      </rPr>
      <t xml:space="preserve">Diagramme de séquence. </t>
    </r>
  </si>
  <si>
    <t xml:space="preserve">Le diagramme de séquence est utilisé comme outil de description d’échanges d’information, déroulé temporel d’un scénario d’utilisation. </t>
  </si>
  <si>
    <r>
      <t>¾</t>
    </r>
    <r>
      <rPr>
        <sz val="11"/>
        <color rgb="FF007F9F"/>
        <rFont val="Arial"/>
        <family val="2"/>
      </rPr>
      <t xml:space="preserve"> </t>
    </r>
    <r>
      <rPr>
        <sz val="11"/>
        <color rgb="FF000000"/>
        <rFont val="Calibri"/>
        <family val="2"/>
        <scheme val="minor"/>
      </rPr>
      <t xml:space="preserve">Diagramme d’états, d’activités. </t>
    </r>
  </si>
  <si>
    <t xml:space="preserve">Les diagrammes d’états et/ou d’activités servent d’outils de description voire de simulation quand cela est possible : </t>
  </si>
  <si>
    <r>
      <t>-</t>
    </r>
    <r>
      <rPr>
        <sz val="7"/>
        <color rgb="FF000000"/>
        <rFont val="Times New Roman"/>
        <family val="1"/>
      </rPr>
      <t xml:space="preserve">     </t>
    </r>
    <r>
      <rPr>
        <i/>
        <sz val="10"/>
        <color rgb="FF000000"/>
        <rFont val="Calibri"/>
        <family val="2"/>
        <scheme val="minor"/>
      </rPr>
      <t xml:space="preserve">simulation évènementielle dont le but est de simuler les différents états possibles d’un produit et ses changements d’états selon des évènements définis ; </t>
    </r>
  </si>
  <si>
    <r>
      <t>-</t>
    </r>
    <r>
      <rPr>
        <sz val="7"/>
        <color rgb="FF000000"/>
        <rFont val="Times New Roman"/>
        <family val="1"/>
      </rPr>
      <t xml:space="preserve">     </t>
    </r>
    <r>
      <rPr>
        <i/>
        <sz val="10"/>
        <color rgb="FF000000"/>
        <rFont val="Calibri"/>
        <family val="2"/>
        <scheme val="minor"/>
      </rPr>
      <t>simulation algorithmique pour exploiter la dualité diagramme d’activités/algorigramme pour simuler un algorithme séquentiel.</t>
    </r>
    <r>
      <rPr>
        <sz val="9"/>
        <color rgb="FF000000"/>
        <rFont val="Calibri"/>
        <family val="2"/>
        <scheme val="minor"/>
      </rPr>
      <t xml:space="preserve"> </t>
    </r>
  </si>
  <si>
    <r>
      <t>3.4.3.</t>
    </r>
    <r>
      <rPr>
        <b/>
        <sz val="10"/>
        <color rgb="FF000000"/>
        <rFont val="Arial"/>
        <family val="2"/>
      </rPr>
      <t xml:space="preserve"> </t>
    </r>
    <r>
      <rPr>
        <b/>
        <sz val="10"/>
        <color rgb="FF000000"/>
        <rFont val="Calibri"/>
        <family val="2"/>
        <scheme val="minor"/>
      </rPr>
      <t xml:space="preserve">Inter-opérabilité des produits </t>
    </r>
  </si>
  <si>
    <r>
      <t>¾</t>
    </r>
    <r>
      <rPr>
        <sz val="10"/>
        <color rgb="FF007F9F"/>
        <rFont val="Arial"/>
        <family val="2"/>
      </rPr>
      <t xml:space="preserve"> </t>
    </r>
    <r>
      <rPr>
        <sz val="10"/>
        <color rgb="FF000000"/>
        <rFont val="Calibri"/>
        <family val="2"/>
        <scheme val="minor"/>
      </rPr>
      <t xml:space="preserve">Typologies des communications. </t>
    </r>
  </si>
  <si>
    <t xml:space="preserve">Se limiter aux aspects qualitatifs des notions de : </t>
  </si>
  <si>
    <r>
      <t>-</t>
    </r>
    <r>
      <rPr>
        <sz val="7"/>
        <color rgb="FF000000"/>
        <rFont val="Times New Roman"/>
        <family val="1"/>
      </rPr>
      <t xml:space="preserve"> </t>
    </r>
    <r>
      <rPr>
        <i/>
        <sz val="10"/>
        <color rgb="FF000000"/>
        <rFont val="Calibri"/>
        <family val="2"/>
        <scheme val="minor"/>
      </rPr>
      <t>synchrone/asynchrone : communication en continu (streaming) ou à la demande .</t>
    </r>
  </si>
  <si>
    <t>- half/full duplex : par analogie avec le talkie/walkie, le téléphone ;</t>
  </si>
  <si>
    <r>
      <rPr>
        <i/>
        <sz val="10"/>
        <color rgb="FF000000"/>
        <rFont val="Calibri"/>
        <family val="2"/>
        <scheme val="minor"/>
      </rPr>
      <t xml:space="preserve"> </t>
    </r>
    <r>
      <rPr>
        <sz val="10"/>
        <color rgb="FF000000"/>
        <rFont val="Arial"/>
        <family val="2"/>
      </rPr>
      <t xml:space="preserve">- </t>
    </r>
    <r>
      <rPr>
        <i/>
        <sz val="10"/>
        <color rgb="FF000000"/>
        <rFont val="Calibri"/>
        <family val="2"/>
        <scheme val="minor"/>
      </rPr>
      <t xml:space="preserve">maître/esclave ; </t>
    </r>
    <r>
      <rPr>
        <sz val="10"/>
        <color rgb="FF000000"/>
        <rFont val="Arial"/>
        <family val="2"/>
      </rPr>
      <t xml:space="preserve">- </t>
    </r>
    <r>
      <rPr>
        <i/>
        <sz val="10"/>
        <color rgb="FF000000"/>
        <rFont val="Calibri"/>
        <family val="2"/>
        <scheme val="minor"/>
      </rPr>
      <t>client /serveur.</t>
    </r>
    <r>
      <rPr>
        <sz val="10"/>
        <color rgb="FF000000"/>
        <rFont val="Calibri"/>
        <family val="2"/>
        <scheme val="minor"/>
      </rPr>
      <t xml:space="preserve"> </t>
    </r>
  </si>
  <si>
    <r>
      <t>¾</t>
    </r>
    <r>
      <rPr>
        <sz val="10"/>
        <color rgb="FF007F9F"/>
        <rFont val="Arial"/>
        <family val="2"/>
      </rPr>
      <t xml:space="preserve"> </t>
    </r>
    <r>
      <rPr>
        <sz val="10"/>
        <color rgb="FF000000"/>
        <rFont val="Calibri"/>
        <family val="2"/>
        <scheme val="minor"/>
      </rPr>
      <t xml:space="preserve">Liaisons séries : protocoles de communication, sens du flux de données, débit et rapidité de transmission. </t>
    </r>
  </si>
  <si>
    <t xml:space="preserve">En I2D : se limiter à la lecture de trame binaire, et à sa conversion. </t>
  </si>
  <si>
    <t xml:space="preserve">En SIN : les concepts de bit de start/stop doivent être assimilés, la notion de bit de parité sert d’introduction aux codes correcteurs. </t>
  </si>
  <si>
    <r>
      <t>¾</t>
    </r>
    <r>
      <rPr>
        <sz val="10"/>
        <color rgb="FF007F9F"/>
        <rFont val="Arial"/>
        <family val="2"/>
      </rPr>
      <t xml:space="preserve"> </t>
    </r>
    <r>
      <rPr>
        <sz val="10"/>
        <color rgb="FF000000"/>
        <rFont val="Calibri"/>
        <family val="2"/>
        <scheme val="minor"/>
      </rPr>
      <t xml:space="preserve">Configuration d’un réseau : </t>
    </r>
  </si>
  <si>
    <t xml:space="preserve">Se limiter à l’étude du fonctionnement d’un switch, d’un routeur, et à la manière dont circulent les informations (trames). </t>
  </si>
  <si>
    <r>
      <t>-</t>
    </r>
    <r>
      <rPr>
        <sz val="7"/>
        <color rgb="FF0062AC"/>
        <rFont val="Times New Roman"/>
        <family val="1"/>
      </rPr>
      <t xml:space="preserve">     </t>
    </r>
    <r>
      <rPr>
        <sz val="10"/>
        <color rgb="FF000000"/>
        <rFont val="Calibri"/>
        <family val="2"/>
        <scheme val="minor"/>
      </rPr>
      <t xml:space="preserve">routage de l’information ; </t>
    </r>
  </si>
  <si>
    <r>
      <t>-</t>
    </r>
    <r>
      <rPr>
        <sz val="7"/>
        <color rgb="FF0062AC"/>
        <rFont val="Times New Roman"/>
        <family val="1"/>
      </rPr>
      <t xml:space="preserve">     </t>
    </r>
    <r>
      <rPr>
        <sz val="10"/>
        <color rgb="FF000000"/>
        <rFont val="Calibri"/>
        <family val="2"/>
        <scheme val="minor"/>
      </rPr>
      <t xml:space="preserve">adressage statique, dynamique. </t>
    </r>
  </si>
  <si>
    <r>
      <t>¾</t>
    </r>
    <r>
      <rPr>
        <sz val="10"/>
        <color rgb="FF007F9F"/>
        <rFont val="Arial"/>
        <family val="2"/>
      </rPr>
      <t xml:space="preserve"> </t>
    </r>
    <r>
      <rPr>
        <sz val="10"/>
        <color rgb="FF000000"/>
        <rFont val="Calibri"/>
        <family val="2"/>
        <scheme val="minor"/>
      </rPr>
      <t xml:space="preserve">Communication au sein d’un réseau : </t>
    </r>
  </si>
  <si>
    <t xml:space="preserve">Se limiter à mettre en évidence les différentes requêtes entre les constituants de manière expérimentale. </t>
  </si>
  <si>
    <r>
      <t>-</t>
    </r>
    <r>
      <rPr>
        <sz val="7"/>
        <color rgb="FF0062AC"/>
        <rFont val="Times New Roman"/>
        <family val="1"/>
      </rPr>
      <t xml:space="preserve">     </t>
    </r>
    <r>
      <rPr>
        <sz val="10"/>
        <color rgb="FF000000"/>
        <rFont val="Calibri"/>
        <family val="2"/>
        <scheme val="minor"/>
      </rPr>
      <t xml:space="preserve">trames TCP/IP, UDP ; </t>
    </r>
  </si>
  <si>
    <r>
      <t>-</t>
    </r>
    <r>
      <rPr>
        <sz val="7"/>
        <color rgb="FF0062AC"/>
        <rFont val="Times New Roman"/>
        <family val="1"/>
      </rPr>
      <t xml:space="preserve">     </t>
    </r>
    <r>
      <rPr>
        <sz val="10"/>
        <color rgb="FF000000"/>
        <rFont val="Calibri"/>
        <family val="2"/>
        <scheme val="minor"/>
      </rPr>
      <t xml:space="preserve">sockets ; </t>
    </r>
  </si>
  <si>
    <r>
      <t>-</t>
    </r>
    <r>
      <rPr>
        <sz val="7"/>
        <color rgb="FF0062AC"/>
        <rFont val="Times New Roman"/>
        <family val="1"/>
      </rPr>
      <t xml:space="preserve">     </t>
    </r>
    <r>
      <rPr>
        <sz val="10"/>
        <color rgb="FF000000"/>
        <rFont val="Calibri"/>
        <family val="2"/>
        <scheme val="minor"/>
      </rPr>
      <t xml:space="preserve">protocoles FTP, http. </t>
    </r>
  </si>
  <si>
    <r>
      <t>¾</t>
    </r>
    <r>
      <rPr>
        <sz val="10"/>
        <color rgb="FF007F9F"/>
        <rFont val="Arial"/>
        <family val="2"/>
      </rPr>
      <t xml:space="preserve"> </t>
    </r>
    <r>
      <rPr>
        <sz val="10"/>
        <color rgb="FF000000"/>
        <rFont val="Calibri"/>
        <family val="2"/>
        <scheme val="minor"/>
      </rPr>
      <t xml:space="preserve">Système temps-réel. </t>
    </r>
  </si>
  <si>
    <t xml:space="preserve">Temps de cycle, interruptions (sur entrées, cycliques), de produits temps-réel. </t>
  </si>
  <si>
    <r>
      <t>3.4.4.</t>
    </r>
    <r>
      <rPr>
        <b/>
        <sz val="10"/>
        <color rgb="FF000000"/>
        <rFont val="Arial"/>
        <family val="2"/>
      </rPr>
      <t xml:space="preserve"> </t>
    </r>
    <r>
      <rPr>
        <b/>
        <sz val="10"/>
        <color rgb="FF000000"/>
        <rFont val="Calibri"/>
        <family val="2"/>
        <scheme val="minor"/>
      </rPr>
      <t xml:space="preserve">Comportement des systèmes régulés ou asservis </t>
    </r>
  </si>
  <si>
    <r>
      <t>¾</t>
    </r>
    <r>
      <rPr>
        <sz val="10"/>
        <color rgb="FF007F9F"/>
        <rFont val="Arial"/>
        <family val="2"/>
      </rPr>
      <t xml:space="preserve"> </t>
    </r>
    <r>
      <rPr>
        <sz val="10"/>
        <color rgb="FF000000"/>
        <rFont val="Calibri"/>
        <family val="2"/>
        <scheme val="minor"/>
      </rPr>
      <t xml:space="preserve">Représentation d’une boucle de régulation ou d’asservissement. </t>
    </r>
  </si>
  <si>
    <t>Il s’agit d’étudier l’organisation fonctionnelle d’une boucle de régulation ou d’asservissement.</t>
  </si>
  <si>
    <r>
      <t>¾</t>
    </r>
    <r>
      <rPr>
        <sz val="10"/>
        <color rgb="FF007F9F"/>
        <rFont val="Arial"/>
        <family val="2"/>
      </rPr>
      <t xml:space="preserve"> </t>
    </r>
    <r>
      <rPr>
        <sz val="10"/>
        <color rgb="FF000000"/>
        <rFont val="Calibri"/>
        <family val="2"/>
        <scheme val="minor"/>
      </rPr>
      <t xml:space="preserve">Contrôle du fonctionnement d’un système régulé ou asservi en vue d’un maintien au plus près d’un point de fonctionnement. </t>
    </r>
  </si>
  <si>
    <t xml:space="preserve"> Identification du principe utilisé (régulation, asservissement) et caractérisation des paramètres influant sur le contrôle du fonctionnement en vue d’un maintien au plus près d’un point de fonctionnement. </t>
  </si>
  <si>
    <r>
      <t>nombres complexes.</t>
    </r>
    <r>
      <rPr>
        <i/>
        <sz val="10"/>
        <color rgb="FF000000"/>
        <rFont val="Calibri"/>
        <family val="2"/>
        <scheme val="minor"/>
      </rPr>
      <t xml:space="preserve"> </t>
    </r>
  </si>
  <si>
    <r>
      <t>4.</t>
    </r>
    <r>
      <rPr>
        <b/>
        <sz val="18"/>
        <color theme="5"/>
        <rFont val="Arial"/>
        <family val="2"/>
      </rPr>
      <t xml:space="preserve"> </t>
    </r>
    <r>
      <rPr>
        <b/>
        <sz val="18"/>
        <color theme="5"/>
        <rFont val="Calibri"/>
        <family val="2"/>
        <scheme val="minor"/>
      </rPr>
      <t>Éco-conception des produits</t>
    </r>
  </si>
  <si>
    <r>
      <t>4.1.</t>
    </r>
    <r>
      <rPr>
        <b/>
        <sz val="14"/>
        <color rgb="FF000000"/>
        <rFont val="Arial"/>
        <family val="2"/>
      </rPr>
      <t xml:space="preserve"> </t>
    </r>
    <r>
      <rPr>
        <b/>
        <sz val="14"/>
        <color rgb="FF000000"/>
        <rFont val="Calibri"/>
        <family val="2"/>
        <scheme val="minor"/>
      </rPr>
      <t xml:space="preserve">Outils de représentation du réel </t>
    </r>
  </si>
  <si>
    <r>
      <t>4.1.1.</t>
    </r>
    <r>
      <rPr>
        <b/>
        <sz val="11"/>
        <color rgb="FF000000"/>
        <rFont val="Arial"/>
        <family val="2"/>
      </rPr>
      <t xml:space="preserve"> </t>
    </r>
    <r>
      <rPr>
        <b/>
        <sz val="11"/>
        <color rgb="FF000000"/>
        <rFont val="Calibri"/>
        <family val="2"/>
        <scheme val="minor"/>
      </rPr>
      <t xml:space="preserve">Représentation numérique des produits </t>
    </r>
  </si>
  <si>
    <r>
      <t>¾</t>
    </r>
    <r>
      <rPr>
        <sz val="11"/>
        <color rgb="FF007F9F"/>
        <rFont val="Arial"/>
        <family val="2"/>
      </rPr>
      <t xml:space="preserve"> </t>
    </r>
    <r>
      <rPr>
        <sz val="11"/>
        <color rgb="FF000000"/>
        <rFont val="Calibri"/>
        <family val="2"/>
        <scheme val="minor"/>
      </rPr>
      <t xml:space="preserve">Élaboration de la maquette numérique d’un produit : </t>
    </r>
  </si>
  <si>
    <t xml:space="preserve">En IT, se limiter à modifier/compléter un assemblage à partir d’un composant fourni. </t>
  </si>
  <si>
    <t xml:space="preserve">-     conception de la maquette numérique d’un sous-ensemble et/ou d’une pièce à l’aide d’un modeleur volumique paramétrique ; </t>
  </si>
  <si>
    <t>-     structuration des modèles via les arbres de construction de pièce et d’assemblage ;</t>
  </si>
  <si>
    <t xml:space="preserve">La méthode de conception est adaptée au résultat attendu : simulation comportementale, résistance des matériaux, conception détaillée, ... </t>
  </si>
  <si>
    <t xml:space="preserve"> - robustesse du modèle numérique. </t>
  </si>
  <si>
    <r>
      <t>¾</t>
    </r>
    <r>
      <rPr>
        <sz val="11"/>
        <color rgb="FF007F9F"/>
        <rFont val="Arial"/>
        <family val="2"/>
      </rPr>
      <t xml:space="preserve"> </t>
    </r>
    <r>
      <rPr>
        <sz val="11"/>
        <color rgb="FF000000"/>
        <rFont val="Calibri"/>
        <family val="2"/>
        <scheme val="minor"/>
      </rPr>
      <t xml:space="preserve">Exploitation de la maquette numérique d’un produit : utilisation des outils de présentation pertinents d’une solution de conception : illustrations 3D de type vues photo réalistes, éclatés, réalité virtuelle et/ou augmentée, nuage de points. </t>
    </r>
  </si>
  <si>
    <t xml:space="preserve">Permet de former les élèves à l’utilisation maîtrisée et pertinente des outils numériques de présentation à travers des approches structurées résumant le cheminement d’une démarche technologique (investigation, résolution d’un problème technique, projet technologique). </t>
  </si>
  <si>
    <t xml:space="preserve">A partir de la maquette numérique du projet renseignée (caractéristiques des composants) avec pour objectif de l’utiliser en démarche BIM ou PLM et dans divers outils logiciels. </t>
  </si>
  <si>
    <r>
      <t>¾</t>
    </r>
    <r>
      <rPr>
        <sz val="11"/>
        <color rgb="FF007F9F"/>
        <rFont val="Arial"/>
        <family val="2"/>
      </rPr>
      <t xml:space="preserve"> </t>
    </r>
    <r>
      <rPr>
        <sz val="11"/>
        <color rgb="FF000000"/>
        <rFont val="Calibri"/>
        <family val="2"/>
        <scheme val="minor"/>
      </rPr>
      <t xml:space="preserve">Visite virtuelle d’un ouvrage. </t>
    </r>
  </si>
  <si>
    <t xml:space="preserve">Préparation d’une visite virtuelle afin de valider les usages de la construction (déplacements, organisation spatiale, éléments de sécurité). </t>
  </si>
  <si>
    <r>
      <t>4.1.2.</t>
    </r>
    <r>
      <rPr>
        <b/>
        <sz val="11"/>
        <color rgb="FF000000"/>
        <rFont val="Arial"/>
        <family val="2"/>
      </rPr>
      <t xml:space="preserve"> </t>
    </r>
    <r>
      <rPr>
        <b/>
        <sz val="11"/>
        <color rgb="FF000000"/>
        <rFont val="Calibri"/>
        <family val="2"/>
        <scheme val="minor"/>
      </rPr>
      <t xml:space="preserve">Outils de représentation schématique </t>
    </r>
  </si>
  <si>
    <r>
      <t>¾</t>
    </r>
    <r>
      <rPr>
        <sz val="11"/>
        <color rgb="FF007F9F"/>
        <rFont val="Arial"/>
        <family val="2"/>
      </rPr>
      <t xml:space="preserve"> </t>
    </r>
    <r>
      <rPr>
        <sz val="11"/>
        <color rgb="FF000000"/>
        <rFont val="Calibri"/>
        <family val="2"/>
        <scheme val="minor"/>
      </rPr>
      <t xml:space="preserve">Schéma architectural (mécanique, énergétique, informationnel). </t>
    </r>
  </si>
  <si>
    <t xml:space="preserve">Le schéma architectural permet de décrire </t>
  </si>
  <si>
    <t xml:space="preserve">l’organisation structurelle d’un produit de manière non normalisée, il fait apparaître les composants et constituants (choix techniques, cheminement des câbles, des gaines, des tuyaux). </t>
  </si>
  <si>
    <r>
      <t>¾</t>
    </r>
    <r>
      <rPr>
        <sz val="11"/>
        <color rgb="FF007F9F"/>
        <rFont val="Arial"/>
        <family val="2"/>
      </rPr>
      <t xml:space="preserve"> </t>
    </r>
    <r>
      <rPr>
        <sz val="11"/>
        <color rgb="FF000000"/>
        <rFont val="Calibri"/>
        <family val="2"/>
        <scheme val="minor"/>
      </rPr>
      <t xml:space="preserve">Schéma électrique. </t>
    </r>
  </si>
  <si>
    <t xml:space="preserve">Les schémas respectent les normes en vigueur. </t>
  </si>
  <si>
    <r>
      <t>¾</t>
    </r>
    <r>
      <rPr>
        <sz val="11"/>
        <color rgb="FF007F9F"/>
        <rFont val="Arial"/>
        <family val="2"/>
      </rPr>
      <t xml:space="preserve"> </t>
    </r>
    <r>
      <rPr>
        <sz val="11"/>
        <color rgb="FF000000"/>
        <rFont val="Calibri"/>
        <family val="2"/>
        <scheme val="minor"/>
      </rPr>
      <t xml:space="preserve">Schéma fluidique. </t>
    </r>
  </si>
  <si>
    <r>
      <t>¾</t>
    </r>
    <r>
      <rPr>
        <sz val="11"/>
        <color rgb="FF007F9F"/>
        <rFont val="Arial"/>
        <family val="2"/>
      </rPr>
      <t xml:space="preserve"> </t>
    </r>
    <r>
      <rPr>
        <sz val="11"/>
        <color rgb="FF000000"/>
        <rFont val="Calibri"/>
        <family val="2"/>
        <scheme val="minor"/>
      </rPr>
      <t xml:space="preserve">Représentations planes d’un projet de construction. </t>
    </r>
  </si>
  <si>
    <t xml:space="preserve">Limitation à de la lecture de plans et profils. </t>
  </si>
  <si>
    <r>
      <t>4.2.</t>
    </r>
    <r>
      <rPr>
        <b/>
        <sz val="14"/>
        <color rgb="FF000000"/>
        <rFont val="Arial"/>
        <family val="2"/>
      </rPr>
      <t xml:space="preserve"> </t>
    </r>
    <r>
      <rPr>
        <b/>
        <sz val="14"/>
        <color rgb="FF000000"/>
        <rFont val="Calibri"/>
        <family val="2"/>
        <scheme val="minor"/>
      </rPr>
      <t xml:space="preserve">Démarches de conception </t>
    </r>
  </si>
  <si>
    <r>
      <t>4.2.1.</t>
    </r>
    <r>
      <rPr>
        <b/>
        <sz val="11"/>
        <color rgb="FF000000"/>
        <rFont val="Arial"/>
        <family val="2"/>
      </rPr>
      <t xml:space="preserve"> </t>
    </r>
    <r>
      <rPr>
        <b/>
        <sz val="11"/>
        <color rgb="FF000000"/>
        <rFont val="Calibri"/>
        <family val="2"/>
        <scheme val="minor"/>
      </rPr>
      <t xml:space="preserve">Amélioration de la performance environnementale d’un produit </t>
    </r>
  </si>
  <si>
    <r>
      <t>¾</t>
    </r>
    <r>
      <rPr>
        <sz val="11"/>
        <color rgb="FF007F9F"/>
        <rFont val="Arial"/>
        <family val="2"/>
      </rPr>
      <t xml:space="preserve"> </t>
    </r>
    <r>
      <rPr>
        <sz val="11"/>
        <color rgb="FF000000"/>
        <rFont val="Calibri"/>
        <family val="2"/>
        <scheme val="minor"/>
      </rPr>
      <t xml:space="preserve">Outils de l’éco-conception et de l’écoconstruction. </t>
    </r>
  </si>
  <si>
    <t xml:space="preserve">En articulation avec le chapitre « approche environnementale ». </t>
  </si>
  <si>
    <t xml:space="preserve">Utilisation de logiciels ou de modules dédiés. </t>
  </si>
  <si>
    <r>
      <t>4.2.2.</t>
    </r>
    <r>
      <rPr>
        <b/>
        <sz val="11"/>
        <color rgb="FF000000"/>
        <rFont val="Arial"/>
        <family val="2"/>
      </rPr>
      <t xml:space="preserve"> </t>
    </r>
    <r>
      <rPr>
        <b/>
        <sz val="11"/>
        <color rgb="FF000000"/>
        <rFont val="Calibri"/>
        <family val="2"/>
        <scheme val="minor"/>
      </rPr>
      <t xml:space="preserve">Choix des matériaux </t>
    </r>
  </si>
  <si>
    <r>
      <t>¾</t>
    </r>
    <r>
      <rPr>
        <sz val="7"/>
        <color rgb="FF007F9F"/>
        <rFont val="Times New Roman"/>
        <family val="1"/>
      </rPr>
      <t xml:space="preserve">  </t>
    </r>
    <r>
      <rPr>
        <sz val="11"/>
        <color rgb="FF000000"/>
        <rFont val="Calibri"/>
        <family val="2"/>
        <scheme val="minor"/>
      </rPr>
      <t xml:space="preserve">Caractéristiques des matériaux naturels et artificiels. </t>
    </r>
  </si>
  <si>
    <t xml:space="preserve">Mettre en œuvre une démarche structurée et argumentée de choix de couple matériau / procédé sur des cas simples. </t>
  </si>
  <si>
    <r>
      <t>¾</t>
    </r>
    <r>
      <rPr>
        <sz val="7"/>
        <color rgb="FF007F9F"/>
        <rFont val="Times New Roman"/>
        <family val="1"/>
      </rPr>
      <t xml:space="preserve">  </t>
    </r>
    <r>
      <rPr>
        <sz val="11"/>
        <color rgb="FF000000"/>
        <rFont val="Calibri"/>
        <family val="2"/>
        <scheme val="minor"/>
      </rPr>
      <t xml:space="preserve">Critères et principes de choix des matériaux, méthodes structurées d’optimisation d’un choix, critères environnementaux. </t>
    </r>
  </si>
  <si>
    <t xml:space="preserve">Les approches multi contraintes et multi objectifs visent à montrer que les choix de matériaux relèvent de compromis entre des critères opposés selon la méthode d’Ashby. </t>
  </si>
  <si>
    <t xml:space="preserve">En EE : se contenter du choix de matériau du point de vue de leur comportement énergétique. </t>
  </si>
  <si>
    <r>
      <t>4.2.3.</t>
    </r>
    <r>
      <rPr>
        <b/>
        <sz val="11"/>
        <color rgb="FF000000"/>
        <rFont val="Arial"/>
        <family val="2"/>
      </rPr>
      <t xml:space="preserve"> </t>
    </r>
    <r>
      <rPr>
        <b/>
        <sz val="11"/>
        <color rgb="FF000000"/>
        <rFont val="Calibri"/>
        <family val="2"/>
        <scheme val="minor"/>
      </rPr>
      <t xml:space="preserve">Choix des constituants  </t>
    </r>
  </si>
  <si>
    <r>
      <t>¾</t>
    </r>
    <r>
      <rPr>
        <sz val="11"/>
        <color rgb="FF007F9F"/>
        <rFont val="Arial"/>
        <family val="2"/>
      </rPr>
      <t xml:space="preserve"> </t>
    </r>
    <r>
      <rPr>
        <sz val="11"/>
        <color rgb="FF000000"/>
        <rFont val="Calibri"/>
        <family val="2"/>
        <scheme val="minor"/>
      </rPr>
      <t xml:space="preserve">Choix d’une solution : critères de choix associés à une conception ou à l’intégration d’une solution dans un produit - coût, fiabilité, environnement, ergonomie et design - Matrice de comparaison de plusieurs critères. </t>
    </r>
  </si>
  <si>
    <t xml:space="preserve">En articulation avec le chapitre « solutions constructives ». </t>
  </si>
  <si>
    <t xml:space="preserve">En classe de première, la matrice de comparaison est fournie pour tout ou partie. </t>
  </si>
  <si>
    <t xml:space="preserve">En classe de terminale, la matrice peut être élaborée dans le cadre des projets. </t>
  </si>
  <si>
    <r>
      <t>¾</t>
    </r>
    <r>
      <rPr>
        <sz val="11"/>
        <color rgb="FF007F9F"/>
        <rFont val="Arial"/>
        <family val="2"/>
      </rPr>
      <t xml:space="preserve"> </t>
    </r>
    <r>
      <rPr>
        <sz val="11"/>
        <color rgb="FF000000"/>
        <rFont val="Calibri"/>
        <family val="2"/>
        <scheme val="minor"/>
      </rPr>
      <t xml:space="preserve">Choix de solutions logicielles, d’une unité de traitement et des interfaces. </t>
    </r>
  </si>
  <si>
    <t xml:space="preserve">Choix des bibliothèques logicielles adaptées. </t>
  </si>
  <si>
    <t xml:space="preserve">Choix d’un environnement de développement intégré </t>
  </si>
  <si>
    <t xml:space="preserve">(IDE). </t>
  </si>
  <si>
    <t xml:space="preserve">Choix d’une unité de traitement à base de microcontrôleur, de nano contrôleur (objet connecté - Internet of Thing) ou d’un nano ordinateur, au regard du format et du volume des données à traiter, de la puissance de calcul nécessaire et du besoin de stockage. Choix des interfaces et des protocoles de communication entre les constituants au regard du nombre, du type et du format des entrées/sorties.  </t>
  </si>
  <si>
    <r>
      <t>4.3.1.</t>
    </r>
    <r>
      <rPr>
        <b/>
        <sz val="11"/>
        <color rgb="FF000000"/>
        <rFont val="Arial"/>
        <family val="2"/>
      </rPr>
      <t xml:space="preserve"> </t>
    </r>
    <r>
      <rPr>
        <b/>
        <sz val="11"/>
        <color rgb="FF000000"/>
        <rFont val="Calibri"/>
        <family val="2"/>
        <scheme val="minor"/>
      </rPr>
      <t xml:space="preserve">Les réseaux intelligents </t>
    </r>
  </si>
  <si>
    <r>
      <t>¾</t>
    </r>
    <r>
      <rPr>
        <sz val="11"/>
        <color rgb="FF007F9F"/>
        <rFont val="Arial"/>
        <family val="2"/>
      </rPr>
      <t xml:space="preserve"> </t>
    </r>
    <r>
      <rPr>
        <sz val="11"/>
        <color rgb="FF000000"/>
        <rFont val="Calibri"/>
        <family val="2"/>
        <scheme val="minor"/>
      </rPr>
      <t xml:space="preserve">Structures des réseaux (routiers, informatiques, énergétiques) :  </t>
    </r>
  </si>
  <si>
    <t xml:space="preserve"> Il s’agit de montrer des convergences de problématiques, de modalités d’analyse et de solutions constructives, pour étudier et concevoir des ouvrages en réseaux : routiers, informatiques, d’énergie, d’adduction de fluides, d’assainissement… </t>
  </si>
  <si>
    <r>
      <t>-</t>
    </r>
    <r>
      <rPr>
        <sz val="7"/>
        <color rgb="FF0062AC"/>
        <rFont val="Times New Roman"/>
        <family val="1"/>
      </rPr>
      <t xml:space="preserve">     </t>
    </r>
    <r>
      <rPr>
        <sz val="11"/>
        <color rgb="FF000000"/>
        <rFont val="Calibri"/>
        <family val="2"/>
        <scheme val="minor"/>
      </rPr>
      <t xml:space="preserve">principales caractéristiques : maillé, étoile ; </t>
    </r>
  </si>
  <si>
    <t xml:space="preserve">Analyse comparée des problématiques rencontrées (gestion de flux, encombrements, redondance de sécurité…) et des solutions y répondant (structure des réseaux, équipements de gestion …). </t>
  </si>
  <si>
    <r>
      <t>-</t>
    </r>
    <r>
      <rPr>
        <sz val="7"/>
        <color rgb="FF0062AC"/>
        <rFont val="Times New Roman"/>
        <family val="1"/>
      </rPr>
      <t xml:space="preserve">     </t>
    </r>
    <r>
      <rPr>
        <sz val="11"/>
        <color rgb="FF000000"/>
        <rFont val="Calibri"/>
        <family val="2"/>
        <scheme val="minor"/>
      </rPr>
      <t xml:space="preserve">composants principaux : nœuds, branches, flux, supervision et pilotage intelligent des réseaux. </t>
    </r>
  </si>
  <si>
    <r>
      <t>¾</t>
    </r>
    <r>
      <rPr>
        <sz val="10"/>
        <color rgb="FF007F9F"/>
        <rFont val="Arial"/>
        <family val="2"/>
      </rPr>
      <t xml:space="preserve"> </t>
    </r>
    <r>
      <rPr>
        <sz val="10"/>
        <color rgb="FF000000"/>
        <rFont val="Calibri"/>
        <family val="2"/>
        <scheme val="minor"/>
      </rPr>
      <t xml:space="preserve">Réseaux de transport (fluides) et réseaux communicants. </t>
    </r>
  </si>
  <si>
    <t xml:space="preserve">Il s’agit de différencier les différents réseaux secs et humides et leurs caractéristiques principales (adduction d’eau potable, assainissement, fibre …). </t>
  </si>
  <si>
    <t xml:space="preserve">Insister sur le maillage et l’importance et les nœuds de connexion, afin d’assurer la continuité du service. </t>
  </si>
  <si>
    <r>
      <t>¾</t>
    </r>
    <r>
      <rPr>
        <sz val="7"/>
        <color rgb="FF007F9F"/>
        <rFont val="Times New Roman"/>
        <family val="1"/>
      </rPr>
      <t xml:space="preserve">  </t>
    </r>
    <r>
      <rPr>
        <sz val="10"/>
        <color rgb="FF000000"/>
        <rFont val="Calibri"/>
        <family val="2"/>
        <scheme val="minor"/>
      </rPr>
      <t xml:space="preserve">Structure d’un réseau de transport et de distribution d’énergie électrique alternatif, caractéristiques et pertes. </t>
    </r>
  </si>
  <si>
    <t xml:space="preserve">Il s’agit de découvrir l’intérêt du maillage et de la distribution de l’énergie sur le territoire afin d’obtenir un mix énergétique approprié. </t>
  </si>
  <si>
    <r>
      <t>¾</t>
    </r>
    <r>
      <rPr>
        <sz val="7"/>
        <color rgb="FF007F9F"/>
        <rFont val="Times New Roman"/>
        <family val="1"/>
      </rPr>
      <t xml:space="preserve">  </t>
    </r>
    <r>
      <rPr>
        <sz val="10"/>
        <color rgb="FF000000"/>
        <rFont val="Calibri"/>
        <family val="2"/>
        <scheme val="minor"/>
      </rPr>
      <t xml:space="preserve">Distribution et répartition de l’énergie. </t>
    </r>
  </si>
  <si>
    <t xml:space="preserve">Il est important ici d’insister sur l’adaptation de la production à la demande.  </t>
  </si>
  <si>
    <r>
      <t>¾</t>
    </r>
    <r>
      <rPr>
        <sz val="7"/>
        <color rgb="FF007F9F"/>
        <rFont val="Times New Roman"/>
        <family val="1"/>
      </rPr>
      <t xml:space="preserve">  </t>
    </r>
    <r>
      <rPr>
        <sz val="10"/>
        <color rgb="FF000000"/>
        <rFont val="Calibri"/>
        <family val="2"/>
        <scheme val="minor"/>
      </rPr>
      <t xml:space="preserve">Structure des réseaux électriques spécifiques. </t>
    </r>
  </si>
  <si>
    <t xml:space="preserve">Il s’agit de bien expliquer la différence entre réseaux électriques alternatifs et continus avec des exemples de distribution vers le domestique, l’industriel, l’urbain (tramways, véhicules électriques autonomes) … </t>
  </si>
  <si>
    <r>
      <t>¾</t>
    </r>
    <r>
      <rPr>
        <sz val="7"/>
        <color rgb="FF007F9F"/>
        <rFont val="Times New Roman"/>
        <family val="1"/>
      </rPr>
      <t xml:space="preserve">  </t>
    </r>
    <r>
      <rPr>
        <sz val="10"/>
        <color rgb="FF000000"/>
        <rFont val="Calibri"/>
        <family val="2"/>
        <scheme val="minor"/>
      </rPr>
      <t xml:space="preserve">Structure d’un réseau de production, de transport et de distribution de fluides. </t>
    </r>
  </si>
  <si>
    <t xml:space="preserve">Exemples : réseaux de chaleur (écoquartier), réseaux d’air comprimé, ventilation, distribution d’eau chaude ou d’eau glacée… </t>
  </si>
  <si>
    <r>
      <t>¾</t>
    </r>
    <r>
      <rPr>
        <sz val="11"/>
        <color rgb="FF007F9F"/>
        <rFont val="Arial"/>
        <family val="2"/>
      </rPr>
      <t xml:space="preserve"> </t>
    </r>
    <r>
      <rPr>
        <sz val="11"/>
        <color rgb="FF000000"/>
        <rFont val="Calibri"/>
        <family val="2"/>
        <scheme val="minor"/>
      </rPr>
      <t xml:space="preserve">Micro énergies pour dispositifs autonomes. </t>
    </r>
  </si>
  <si>
    <t xml:space="preserve">Il s’agit de porter la réflexion sur les moyens de mettre à profit l’énergie présente dans l’environnement local à des fins d’auto-alimentation de sources d’énergie pour des réseaux de capteurs, l’internet des objets…  </t>
  </si>
  <si>
    <r>
      <t>¾</t>
    </r>
    <r>
      <rPr>
        <sz val="7"/>
        <color rgb="FF007F9F"/>
        <rFont val="Times New Roman"/>
        <family val="1"/>
      </rPr>
      <t xml:space="preserve">  </t>
    </r>
    <r>
      <rPr>
        <sz val="11"/>
        <color rgb="FF000000"/>
        <rFont val="Calibri"/>
        <family val="2"/>
        <scheme val="minor"/>
      </rPr>
      <t xml:space="preserve">Gestion des réseaux de transport et de distribution de l’énergie, multiplicité et complémentarité des divers procédés (production, stockage, …). </t>
    </r>
  </si>
  <si>
    <t xml:space="preserve">Les nouvelles stratégies de gestion des réseaux d’énergie sont abordées au travers de cas d’étude (réseaux « intelligents ») aussi bien dans une voiture hybride qu’à l’échelle d’un bâtiment, d’un quartier ou bien d’une ville entière … </t>
  </si>
  <si>
    <r>
      <t>¾</t>
    </r>
    <r>
      <rPr>
        <sz val="7"/>
        <color rgb="FF007F9F"/>
        <rFont val="Times New Roman"/>
        <family val="1"/>
      </rPr>
      <t xml:space="preserve">  </t>
    </r>
    <r>
      <rPr>
        <sz val="11"/>
        <color rgb="FF000000"/>
        <rFont val="Calibri"/>
        <family val="2"/>
        <scheme val="minor"/>
      </rPr>
      <t xml:space="preserve">Production décentralisée et coopérative, cogénération. </t>
    </r>
  </si>
  <si>
    <t xml:space="preserve">La performance environnementale est abordée au travers d’une analyse fine de l’usage et d’une meilleure relation avec l’action des usagers (transformation des comportements) afin d’optimiser la consommation énergétique (hybridation, récupération d’énergie …) grâce à la généralisation du numérique et des objets connectés. </t>
  </si>
  <si>
    <r>
      <t>¾</t>
    </r>
    <r>
      <rPr>
        <sz val="7"/>
        <color rgb="FF007F9F"/>
        <rFont val="Times New Roman"/>
        <family val="1"/>
      </rPr>
      <t xml:space="preserve">  </t>
    </r>
    <r>
      <rPr>
        <sz val="11"/>
        <color rgb="FF000000"/>
        <rFont val="Calibri"/>
        <family val="2"/>
        <scheme val="minor"/>
      </rPr>
      <t xml:space="preserve">Optimisation énergétique et performance environnementale. </t>
    </r>
  </si>
  <si>
    <r>
      <t>4.3.2.</t>
    </r>
    <r>
      <rPr>
        <b/>
        <sz val="11"/>
        <color rgb="FF000000"/>
        <rFont val="Arial"/>
        <family val="2"/>
      </rPr>
      <t xml:space="preserve"> </t>
    </r>
    <r>
      <rPr>
        <b/>
        <sz val="11"/>
        <color rgb="FF000000"/>
        <rFont val="Calibri"/>
        <family val="2"/>
        <scheme val="minor"/>
      </rPr>
      <t xml:space="preserve">Conception bioclimatique, pré dimensionnement des structures et ouvrages </t>
    </r>
  </si>
  <si>
    <r>
      <t>¾</t>
    </r>
    <r>
      <rPr>
        <sz val="11"/>
        <color rgb="FF007F9F"/>
        <rFont val="Arial"/>
        <family val="2"/>
      </rPr>
      <t xml:space="preserve"> </t>
    </r>
    <r>
      <rPr>
        <sz val="11"/>
        <color rgb="FF000000"/>
        <rFont val="Calibri"/>
        <family val="2"/>
        <scheme val="minor"/>
      </rPr>
      <t xml:space="preserve">Principes de conception et de prédimensionnement des principales solutions constructives : </t>
    </r>
  </si>
  <si>
    <t xml:space="preserve">Il s’agit d’appliquer des démarches utilisées (principes, ratios) en architecture ou en ingénierie afin d’établir un avant-projet partiel et de le pré - dimensionner. </t>
  </si>
  <si>
    <r>
      <t>-</t>
    </r>
    <r>
      <rPr>
        <sz val="7"/>
        <color rgb="FF0062AC"/>
        <rFont val="Times New Roman"/>
        <family val="1"/>
      </rPr>
      <t xml:space="preserve">     </t>
    </r>
    <r>
      <rPr>
        <sz val="11"/>
        <color rgb="FF000000"/>
        <rFont val="Calibri"/>
        <family val="2"/>
        <scheme val="minor"/>
      </rPr>
      <t xml:space="preserve">principes de conception bioclimatique ; </t>
    </r>
  </si>
  <si>
    <r>
      <t>-</t>
    </r>
    <r>
      <rPr>
        <sz val="7"/>
        <color rgb="FF0062AC"/>
        <rFont val="Times New Roman"/>
        <family val="1"/>
      </rPr>
      <t xml:space="preserve">     </t>
    </r>
    <r>
      <rPr>
        <sz val="11"/>
        <color rgb="FF000000"/>
        <rFont val="Calibri"/>
        <family val="2"/>
        <scheme val="minor"/>
      </rPr>
      <t xml:space="preserve">principes de pré - dimensionnement des structures. </t>
    </r>
  </si>
  <si>
    <r>
      <t>¾</t>
    </r>
    <r>
      <rPr>
        <sz val="11"/>
        <color rgb="FF007F9F"/>
        <rFont val="Arial"/>
        <family val="2"/>
      </rPr>
      <t xml:space="preserve"> </t>
    </r>
    <r>
      <rPr>
        <sz val="11"/>
        <color rgb="FF000000"/>
        <rFont val="Calibri"/>
        <family val="2"/>
        <scheme val="minor"/>
      </rPr>
      <t xml:space="preserve">Conception des ossatures : bâtiment et ouvrages de travaux publics. </t>
    </r>
  </si>
  <si>
    <t xml:space="preserve">Il s’agit de proposer une structure porteuse (porteurs verticaux, horizontaux, fondations, charpentes) adapté au projet.  </t>
  </si>
  <si>
    <r>
      <t>¾</t>
    </r>
    <r>
      <rPr>
        <sz val="11"/>
        <color rgb="FF007F9F"/>
        <rFont val="Arial"/>
        <family val="2"/>
      </rPr>
      <t xml:space="preserve"> </t>
    </r>
    <r>
      <rPr>
        <sz val="11"/>
        <color rgb="FF000000"/>
        <rFont val="Calibri"/>
        <family val="2"/>
        <scheme val="minor"/>
      </rPr>
      <t xml:space="preserve">Conception des enveloppes. </t>
    </r>
  </si>
  <si>
    <t xml:space="preserve">Il s’agit d’aborder l’enveloppe d’une construction comme objet multi-contraint (esthétique, étanchéité, mécanique, confort, sécurité et communication …). </t>
  </si>
  <si>
    <r>
      <t>¾</t>
    </r>
    <r>
      <rPr>
        <sz val="11"/>
        <color rgb="FF007F9F"/>
        <rFont val="Arial"/>
        <family val="2"/>
      </rPr>
      <t xml:space="preserve"> </t>
    </r>
    <r>
      <rPr>
        <sz val="11"/>
        <color rgb="FF000000"/>
        <rFont val="Calibri"/>
        <family val="2"/>
        <scheme val="minor"/>
      </rPr>
      <t xml:space="preserve">Conception des aménagements et équipements.  </t>
    </r>
  </si>
  <si>
    <t xml:space="preserve">PC : Les ondes sonores. </t>
  </si>
  <si>
    <t xml:space="preserve">Il s’agit de vérifier que les solutions choisies sont conformes aux exigences (besoin, règlementations, ...) dans différents domaines (thermique, acoustique, éclairement, domotique…). </t>
  </si>
  <si>
    <r>
      <t>4.3.3.</t>
    </r>
    <r>
      <rPr>
        <b/>
        <sz val="11"/>
        <color rgb="FF000000"/>
        <rFont val="Arial"/>
        <family val="2"/>
      </rPr>
      <t xml:space="preserve"> </t>
    </r>
    <r>
      <rPr>
        <b/>
        <sz val="11"/>
        <color rgb="FF000000"/>
        <rFont val="Calibri"/>
        <family val="2"/>
        <scheme val="minor"/>
      </rPr>
      <t xml:space="preserve">Efficacité énergétique passive et active d'un produit </t>
    </r>
  </si>
  <si>
    <r>
      <t>¾</t>
    </r>
    <r>
      <rPr>
        <sz val="11"/>
        <color rgb="FF007F9F"/>
        <rFont val="Arial"/>
        <family val="2"/>
      </rPr>
      <t xml:space="preserve"> </t>
    </r>
    <r>
      <rPr>
        <sz val="11"/>
        <color rgb="FF000000"/>
        <rFont val="Calibri"/>
        <family val="2"/>
        <scheme val="minor"/>
      </rPr>
      <t xml:space="preserve">Enveloppe du bâtiment, isolation. </t>
    </r>
  </si>
  <si>
    <t xml:space="preserve">Principe de l’analyse des apports et dépenses énergétiques dans une construction. </t>
  </si>
  <si>
    <t xml:space="preserve">Identification des principaux apports et dépenses énergétiques. </t>
  </si>
  <si>
    <t xml:space="preserve">Bilan énergétique sur une construction complète à l’aide d’un logiciel de simulation numérique. </t>
  </si>
  <si>
    <r>
      <t>¾</t>
    </r>
    <r>
      <rPr>
        <sz val="11"/>
        <color rgb="FF007F9F"/>
        <rFont val="Arial"/>
        <family val="2"/>
      </rPr>
      <t xml:space="preserve"> </t>
    </r>
    <r>
      <rPr>
        <sz val="11"/>
        <color rgb="FF000000"/>
        <rFont val="Calibri"/>
        <family val="2"/>
        <scheme val="minor"/>
      </rPr>
      <t xml:space="preserve">Rendement énergétique des équipements techniques du bâtiment. </t>
    </r>
  </si>
  <si>
    <t xml:space="preserve">À partir d’études de cas reposant sur l’étiquetage énergétique des produits, il s’agit de mettre en perspective les performances énergétiques d’un équipement en lien avec les changements d’habitude du consommateur. </t>
  </si>
  <si>
    <r>
      <t>¾</t>
    </r>
    <r>
      <rPr>
        <sz val="11"/>
        <color rgb="FF007F9F"/>
        <rFont val="Arial"/>
        <family val="2"/>
      </rPr>
      <t xml:space="preserve"> </t>
    </r>
    <r>
      <rPr>
        <sz val="11"/>
        <color rgb="FF000000"/>
        <rFont val="Calibri"/>
        <family val="2"/>
        <scheme val="minor"/>
      </rPr>
      <t xml:space="preserve">Conception de fonctionnalités intelligentes à caractère domotique et immotique. </t>
    </r>
  </si>
  <si>
    <t xml:space="preserve">Il s’agit par une approche systémique et globale de gestion de l’énergie de travailler sur le pilotage automatisé du bâtiment en fonction de leurs usages. </t>
  </si>
  <si>
    <r>
      <t>¾</t>
    </r>
    <r>
      <rPr>
        <sz val="11"/>
        <color rgb="FF007F9F"/>
        <rFont val="Arial"/>
        <family val="2"/>
      </rPr>
      <t xml:space="preserve"> </t>
    </r>
    <r>
      <rPr>
        <sz val="11"/>
        <color rgb="FF000000"/>
        <rFont val="Calibri"/>
        <family val="2"/>
        <scheme val="minor"/>
      </rPr>
      <t xml:space="preserve">Récupération par réversibilité de la chaîne de puissance, par revalorisation des pertes. </t>
    </r>
  </si>
  <si>
    <t xml:space="preserve">Cette partie doit porter réflexion sur la pertinence de la récupération d’énergie tant sur le cycle de vie du produit amélioré que sur le retour sur investissement.  </t>
  </si>
  <si>
    <r>
      <t>4.3.4.</t>
    </r>
    <r>
      <rPr>
        <b/>
        <sz val="11"/>
        <color rgb="FF000000"/>
        <rFont val="Arial"/>
        <family val="2"/>
      </rPr>
      <t xml:space="preserve"> </t>
    </r>
    <r>
      <rPr>
        <b/>
        <sz val="11"/>
        <color rgb="FF000000"/>
        <rFont val="Calibri"/>
        <family val="2"/>
        <scheme val="minor"/>
      </rPr>
      <t xml:space="preserve">Conception numérique d'une pièce </t>
    </r>
  </si>
  <si>
    <r>
      <t>¾</t>
    </r>
    <r>
      <rPr>
        <sz val="11"/>
        <color rgb="FF007F9F"/>
        <rFont val="Arial"/>
        <family val="2"/>
      </rPr>
      <t xml:space="preserve"> </t>
    </r>
    <r>
      <rPr>
        <sz val="11"/>
        <color rgb="FF000000"/>
        <rFont val="Calibri"/>
        <family val="2"/>
        <scheme val="minor"/>
      </rPr>
      <t xml:space="preserve">Définition numérique d’une pièce d‘un produit industriel. </t>
    </r>
  </si>
  <si>
    <t xml:space="preserve">Il s’agit de travailler, par extraction depuis un assemblage, sur la création de maquettes volumiques </t>
  </si>
  <si>
    <t xml:space="preserve">respectant les contraintes fonctionnelles (dimensionnelles et géométriques). </t>
  </si>
  <si>
    <t xml:space="preserve">Les maquettes numériques peuvent éventuellement être extraites de scan 3D. </t>
  </si>
  <si>
    <t xml:space="preserve">Les éventuelles mises en plan ne servent qu’à faire apparaître la cotation et les dimensions pertinentes par rapport aux fonctions assurées par la pièce ou le sousensemble. </t>
  </si>
  <si>
    <t xml:space="preserve">Il s’agit de travailler sur des maquettes numériques volumiques existantes, de porter les modifications attendues par la prise en compte de contraintes fonctionnelles (dimensionnelles et géométriques et d’aborder par ce biais les notions de jeu de fonctionnement et de conditions géométriques). L’identification des surfaces fonctionnelles et des contraintes géométriques est facilitée par la conception sous assemblage. </t>
  </si>
  <si>
    <r>
      <t>¾</t>
    </r>
    <r>
      <rPr>
        <sz val="11"/>
        <color rgb="FF007F9F"/>
        <rFont val="Arial"/>
        <family val="2"/>
      </rPr>
      <t xml:space="preserve"> </t>
    </r>
    <r>
      <rPr>
        <sz val="11"/>
        <color rgb="FF000000"/>
        <rFont val="Calibri"/>
        <family val="2"/>
        <scheme val="minor"/>
      </rPr>
      <t xml:space="preserve">Influences du procédé de réalisation et du matériau choisis sur les formes et dimensions d’une pièce simple. </t>
    </r>
  </si>
  <si>
    <t xml:space="preserve">Les études de cas sont traitées en lien avec l’expérimentation des procédés (chapitre ……), en utilisant les outils de simulation directement accessibles dans le modeleur volumique et adaptés à la découverte et à l’initiation. </t>
  </si>
  <si>
    <r>
      <t>4.3.5.</t>
    </r>
    <r>
      <rPr>
        <b/>
        <sz val="11"/>
        <color rgb="FF000000"/>
        <rFont val="Arial"/>
        <family val="2"/>
      </rPr>
      <t xml:space="preserve"> </t>
    </r>
    <r>
      <rPr>
        <b/>
        <sz val="11"/>
        <color rgb="FF000000"/>
        <rFont val="Calibri"/>
        <family val="2"/>
        <scheme val="minor"/>
      </rPr>
      <t xml:space="preserve">Conception informationnelle des produits </t>
    </r>
  </si>
  <si>
    <r>
      <t>¾</t>
    </r>
    <r>
      <rPr>
        <sz val="7"/>
        <color rgb="FF007F9F"/>
        <rFont val="Times New Roman"/>
        <family val="1"/>
      </rPr>
      <t xml:space="preserve">  </t>
    </r>
    <r>
      <rPr>
        <sz val="11"/>
        <color rgb="FF000000"/>
        <rFont val="Calibri"/>
        <family val="2"/>
        <scheme val="minor"/>
      </rPr>
      <t xml:space="preserve">Bilan et nature des entrées-sorties. </t>
    </r>
  </si>
  <si>
    <r>
      <t>Mathématiques : algorithmique  et programmation.</t>
    </r>
    <r>
      <rPr>
        <i/>
        <sz val="10"/>
        <color rgb="FF000000"/>
        <rFont val="Calibri"/>
        <family val="2"/>
        <scheme val="minor"/>
      </rPr>
      <t xml:space="preserve"> </t>
    </r>
  </si>
  <si>
    <t xml:space="preserve">Lister les entrées et les sorties du système en fonction de leur nature (analogique, logique, numérique). </t>
  </si>
  <si>
    <r>
      <t>¾</t>
    </r>
    <r>
      <rPr>
        <sz val="7"/>
        <color rgb="FF007F9F"/>
        <rFont val="Times New Roman"/>
        <family val="1"/>
      </rPr>
      <t xml:space="preserve">  </t>
    </r>
    <r>
      <rPr>
        <sz val="11"/>
        <color rgb="FF000000"/>
        <rFont val="Calibri"/>
        <family val="2"/>
        <scheme val="minor"/>
      </rPr>
      <t xml:space="preserve">Structures de programmation. </t>
    </r>
  </si>
  <si>
    <r>
      <t>¾</t>
    </r>
    <r>
      <rPr>
        <sz val="7"/>
        <color rgb="FF007F9F"/>
        <rFont val="Times New Roman"/>
        <family val="1"/>
      </rPr>
      <t xml:space="preserve">  </t>
    </r>
    <r>
      <rPr>
        <sz val="11"/>
        <color rgb="FF000000"/>
        <rFont val="Calibri"/>
        <family val="2"/>
        <scheme val="minor"/>
      </rPr>
      <t xml:space="preserve">Fonctions logicielles. </t>
    </r>
  </si>
  <si>
    <t xml:space="preserve">Identifier, pour les bibliothèques logicielles utilisées, les méthodes utiles ainsi que les propriétés de celles-ci. Le choix des diagrammes retenus pour décrire le système est motivé par l’intention de communiquer à l’écrit comme à l’oral. </t>
  </si>
  <si>
    <r>
      <t>¾</t>
    </r>
    <r>
      <rPr>
        <sz val="7"/>
        <color rgb="FF007F9F"/>
        <rFont val="Times New Roman"/>
        <family val="1"/>
      </rPr>
      <t xml:space="preserve">  </t>
    </r>
    <r>
      <rPr>
        <sz val="11"/>
        <color rgb="FF000000"/>
        <rFont val="Calibri"/>
        <family val="2"/>
        <scheme val="minor"/>
      </rPr>
      <t xml:space="preserve">Méthodes et propriétés utiles en lien avec les bibliothèques logicielles choisies. </t>
    </r>
  </si>
  <si>
    <r>
      <t>¾</t>
    </r>
    <r>
      <rPr>
        <sz val="7"/>
        <color rgb="FF007F9F"/>
        <rFont val="Times New Roman"/>
        <family val="1"/>
      </rPr>
      <t xml:space="preserve">  </t>
    </r>
    <r>
      <rPr>
        <sz val="11"/>
        <color rgb="FF000000"/>
        <rFont val="Calibri"/>
        <family val="2"/>
        <scheme val="minor"/>
      </rPr>
      <t xml:space="preserve">Types de variables. </t>
    </r>
  </si>
  <si>
    <r>
      <t>¾</t>
    </r>
    <r>
      <rPr>
        <sz val="7"/>
        <color rgb="FF007F9F"/>
        <rFont val="Times New Roman"/>
        <family val="1"/>
      </rPr>
      <t xml:space="preserve">  </t>
    </r>
    <r>
      <rPr>
        <sz val="11"/>
        <color rgb="FF000000"/>
        <rFont val="Calibri"/>
        <family val="2"/>
        <scheme val="minor"/>
      </rPr>
      <t xml:space="preserve">Diagrammes de description. </t>
    </r>
  </si>
  <si>
    <r>
      <t>¾</t>
    </r>
    <r>
      <rPr>
        <sz val="7"/>
        <color rgb="FF007F9F"/>
        <rFont val="Times New Roman"/>
        <family val="1"/>
      </rPr>
      <t xml:space="preserve">  </t>
    </r>
    <r>
      <rPr>
        <sz val="11"/>
        <color rgb="FF000000"/>
        <rFont val="Calibri"/>
        <family val="2"/>
        <scheme val="minor"/>
      </rPr>
      <t xml:space="preserve">Codage dans un langage spécifique. </t>
    </r>
  </si>
  <si>
    <t xml:space="preserve">Les langages Python et C++ sont à utiliser. </t>
  </si>
  <si>
    <r>
      <t>¾</t>
    </r>
    <r>
      <rPr>
        <sz val="7"/>
        <color rgb="FF007F9F"/>
        <rFont val="Times New Roman"/>
        <family val="1"/>
      </rPr>
      <t xml:space="preserve">  </t>
    </r>
    <r>
      <rPr>
        <sz val="11"/>
        <color rgb="FF000000"/>
        <rFont val="Calibri"/>
        <family val="2"/>
        <scheme val="minor"/>
      </rPr>
      <t xml:space="preserve">Règles d'écriture (organisation du code, commentaires, documentation…). </t>
    </r>
  </si>
  <si>
    <t xml:space="preserve">Pour l’écriture de pages web on utilisera HTML/CSS et PHP. </t>
  </si>
  <si>
    <r>
      <t>¾</t>
    </r>
    <r>
      <rPr>
        <sz val="11"/>
        <color rgb="FF007F9F"/>
        <rFont val="Arial"/>
        <family val="2"/>
      </rPr>
      <t xml:space="preserve"> </t>
    </r>
    <r>
      <rPr>
        <sz val="11"/>
        <color rgb="FF000000"/>
        <rFont val="Calibri"/>
        <family val="2"/>
        <scheme val="minor"/>
      </rPr>
      <t xml:space="preserve">Mise au point </t>
    </r>
  </si>
  <si>
    <t xml:space="preserve">Débogage (pas à pas, point d’arrêt, …) </t>
  </si>
  <si>
    <t xml:space="preserve">Intégration et fusion de différents programmes en un programme unique. </t>
  </si>
  <si>
    <r>
      <t>5.</t>
    </r>
    <r>
      <rPr>
        <b/>
        <sz val="18"/>
        <color theme="5"/>
        <rFont val="Arial"/>
        <family val="2"/>
      </rPr>
      <t xml:space="preserve"> </t>
    </r>
    <r>
      <rPr>
        <b/>
        <sz val="18"/>
        <color theme="5"/>
        <rFont val="Calibri"/>
        <family val="2"/>
        <scheme val="minor"/>
      </rPr>
      <t>Solutions constructives</t>
    </r>
  </si>
  <si>
    <r>
      <t>5.1.</t>
    </r>
    <r>
      <rPr>
        <b/>
        <sz val="14"/>
        <color rgb="FF000000"/>
        <rFont val="Arial"/>
        <family val="2"/>
      </rPr>
      <t xml:space="preserve"> </t>
    </r>
    <r>
      <rPr>
        <b/>
        <sz val="14"/>
        <color rgb="FF000000"/>
        <rFont val="Calibri"/>
        <family val="2"/>
        <scheme val="minor"/>
      </rPr>
      <t xml:space="preserve">Constituants des ossatures et enveloppes </t>
    </r>
  </si>
  <si>
    <r>
      <t>5.1.1.</t>
    </r>
    <r>
      <rPr>
        <b/>
        <sz val="11"/>
        <color rgb="FF000000"/>
        <rFont val="Arial"/>
        <family val="2"/>
      </rPr>
      <t xml:space="preserve"> </t>
    </r>
    <r>
      <rPr>
        <b/>
        <sz val="11"/>
        <color rgb="FF000000"/>
        <rFont val="Calibri"/>
        <family val="2"/>
        <scheme val="minor"/>
      </rPr>
      <t xml:space="preserve">Enveloppe des produits </t>
    </r>
  </si>
  <si>
    <r>
      <t>¾</t>
    </r>
    <r>
      <rPr>
        <sz val="11"/>
        <color rgb="FF007F9F"/>
        <rFont val="Arial"/>
        <family val="2"/>
      </rPr>
      <t xml:space="preserve"> </t>
    </r>
    <r>
      <rPr>
        <sz val="11"/>
        <color rgb="FF000000"/>
        <rFont val="Calibri"/>
        <family val="2"/>
        <scheme val="minor"/>
      </rPr>
      <t xml:space="preserve">Façades mur-rideau, enveloppes construction bois, acier, béton. </t>
    </r>
  </si>
  <si>
    <t xml:space="preserve">PC : Les énergies. </t>
  </si>
  <si>
    <t xml:space="preserve">Il s’agit de choisir un constituant en fonction de ses propriétés et de définir ses caractéristiques </t>
  </si>
  <si>
    <t xml:space="preserve">(géométriques, mécaniques ou énergétiques, …) pour répondre à une exigence. </t>
  </si>
  <si>
    <r>
      <t>5.1.2.</t>
    </r>
    <r>
      <rPr>
        <b/>
        <sz val="11"/>
        <color rgb="FF000000"/>
        <rFont val="Arial"/>
        <family val="2"/>
      </rPr>
      <t xml:space="preserve"> </t>
    </r>
    <r>
      <rPr>
        <b/>
        <sz val="11"/>
        <color rgb="FF000000"/>
        <rFont val="Calibri"/>
        <family val="2"/>
        <scheme val="minor"/>
      </rPr>
      <t xml:space="preserve">Fondations, soutènement, porteurs horizontaux et verticaux, contreventement </t>
    </r>
  </si>
  <si>
    <r>
      <t>¾</t>
    </r>
    <r>
      <rPr>
        <sz val="11"/>
        <color rgb="FF007F9F"/>
        <rFont val="Arial"/>
        <family val="2"/>
      </rPr>
      <t xml:space="preserve"> </t>
    </r>
    <r>
      <rPr>
        <sz val="11"/>
        <color rgb="FF000000"/>
        <rFont val="Calibri"/>
        <family val="2"/>
        <scheme val="minor"/>
      </rPr>
      <t xml:space="preserve">Soutènements : mur, paroi moulée, terre armée. </t>
    </r>
  </si>
  <si>
    <t xml:space="preserve">Il s’agit de choisir un constituant en fonction de ses propriétés et de définir ses caractéristiques (géométriques, mécaniques, …) pour répondre à une exigence. </t>
  </si>
  <si>
    <r>
      <t>¾</t>
    </r>
    <r>
      <rPr>
        <sz val="11"/>
        <color rgb="FF007F9F"/>
        <rFont val="Arial"/>
        <family val="2"/>
      </rPr>
      <t xml:space="preserve"> </t>
    </r>
    <r>
      <rPr>
        <sz val="11"/>
        <color rgb="FF000000"/>
        <rFont val="Calibri"/>
        <family val="2"/>
        <scheme val="minor"/>
      </rPr>
      <t xml:space="preserve">Fondations superficielles et profondes : semelle isolée et filante, pieux. </t>
    </r>
  </si>
  <si>
    <r>
      <t>¾</t>
    </r>
    <r>
      <rPr>
        <sz val="11"/>
        <color rgb="FF007F9F"/>
        <rFont val="Arial"/>
        <family val="2"/>
      </rPr>
      <t xml:space="preserve"> </t>
    </r>
    <r>
      <rPr>
        <sz val="11"/>
        <color rgb="FF000000"/>
        <rFont val="Calibri"/>
        <family val="2"/>
        <scheme val="minor"/>
      </rPr>
      <t xml:space="preserve">Porteurs verticaux et horizontaux (poteaux, poutres, voiles, planchers), contreventement, charpentes en béton, bois et métal, préfabriqués ou réalisés sur site. </t>
    </r>
  </si>
  <si>
    <t xml:space="preserve">Ces constituants peuvent être du domaine du bâtiment, des ouvrages d’arts ou toutes constructions spécifiques (écluses, barrages …). </t>
  </si>
  <si>
    <r>
      <t>5.2.</t>
    </r>
    <r>
      <rPr>
        <b/>
        <sz val="12"/>
        <color rgb="FF000000"/>
        <rFont val="Arial"/>
        <family val="2"/>
      </rPr>
      <t xml:space="preserve"> </t>
    </r>
    <r>
      <rPr>
        <b/>
        <sz val="12"/>
        <color rgb="FF000000"/>
        <rFont val="Calibri"/>
        <family val="2"/>
        <scheme val="minor"/>
      </rPr>
      <t xml:space="preserve">Constituants de puissance </t>
    </r>
  </si>
  <si>
    <r>
      <t>5.2.1.</t>
    </r>
    <r>
      <rPr>
        <b/>
        <sz val="11"/>
        <color rgb="FF000000"/>
        <rFont val="Arial"/>
        <family val="2"/>
      </rPr>
      <t xml:space="preserve"> </t>
    </r>
    <r>
      <rPr>
        <b/>
        <sz val="11"/>
        <color rgb="FF000000"/>
        <rFont val="Calibri"/>
        <family val="2"/>
        <scheme val="minor"/>
      </rPr>
      <t xml:space="preserve">Convertisseurs, adaptateurs et modulateurs de puissance </t>
    </r>
  </si>
  <si>
    <r>
      <t>¾</t>
    </r>
    <r>
      <rPr>
        <sz val="7"/>
        <color rgb="FF007F9F"/>
        <rFont val="Times New Roman"/>
        <family val="1"/>
      </rPr>
      <t xml:space="preserve">  </t>
    </r>
    <r>
      <rPr>
        <sz val="11"/>
        <color rgb="FF000000"/>
        <rFont val="Calibri"/>
        <family val="2"/>
        <scheme val="minor"/>
      </rPr>
      <t xml:space="preserve">Convertisseurs. </t>
    </r>
  </si>
  <si>
    <t xml:space="preserve">Porter attention aux grandeurs efforts/ flux et aux caractéristiques de transfert des constituants, en privilégiant l’utilisation de formulaires et d’abaques. Il convient d’insister sur la complémentarité entre modulation et conversion d’énergie permettant de s’adapter aux caractéristiques de la charge et au sens de transfert de l’énergie (réversibilité). </t>
  </si>
  <si>
    <r>
      <t>¾</t>
    </r>
    <r>
      <rPr>
        <sz val="7"/>
        <color rgb="FF007F9F"/>
        <rFont val="Times New Roman"/>
        <family val="1"/>
      </rPr>
      <t xml:space="preserve">  </t>
    </r>
    <r>
      <rPr>
        <sz val="11"/>
        <color rgb="FF000000"/>
        <rFont val="Calibri"/>
        <family val="2"/>
        <scheme val="minor"/>
      </rPr>
      <t xml:space="preserve">Modulateurs de puissance. </t>
    </r>
  </si>
  <si>
    <t xml:space="preserve">Sont entendus sous le terme « convertisseur » les ventilateurs, pompes, compresseurs, moteurs  électriques, vérins, vannes, panneaux solaires, modules Peltier, éclairage, … </t>
  </si>
  <si>
    <r>
      <t>¾</t>
    </r>
    <r>
      <rPr>
        <sz val="7"/>
        <color rgb="FF007F9F"/>
        <rFont val="Times New Roman"/>
        <family val="1"/>
      </rPr>
      <t xml:space="preserve">  </t>
    </r>
    <r>
      <rPr>
        <sz val="11"/>
        <color rgb="FF000000"/>
        <rFont val="Calibri"/>
        <family val="2"/>
        <scheme val="minor"/>
      </rPr>
      <t xml:space="preserve">Adaptateurs de puissance. </t>
    </r>
  </si>
  <si>
    <t xml:space="preserve">Sont entendus sous l’expression « modulateur de puissance » les interfaces de puissance, variateurs de vitesse, de luminosité, … </t>
  </si>
  <si>
    <t xml:space="preserve">Sont entendus sous l’expression « adaptateur de puissance »  les réducteurs, transformateurs électriques parfaits et échangeurs thermiques. </t>
  </si>
  <si>
    <r>
      <t>5.2.2.</t>
    </r>
    <r>
      <rPr>
        <b/>
        <sz val="11"/>
        <color rgb="FF000000"/>
        <rFont val="Arial"/>
        <family val="2"/>
      </rPr>
      <t xml:space="preserve"> </t>
    </r>
    <r>
      <rPr>
        <b/>
        <sz val="11"/>
        <color rgb="FF000000"/>
        <rFont val="Calibri"/>
        <family val="2"/>
        <scheme val="minor"/>
      </rPr>
      <t xml:space="preserve">Stockeurs d’énergie </t>
    </r>
  </si>
  <si>
    <r>
      <t>¾</t>
    </r>
    <r>
      <rPr>
        <sz val="7"/>
        <color rgb="FF007F9F"/>
        <rFont val="Times New Roman"/>
        <family val="1"/>
      </rPr>
      <t xml:space="preserve">  </t>
    </r>
    <r>
      <rPr>
        <sz val="11"/>
        <color rgb="FF000000"/>
        <rFont val="Calibri"/>
        <family val="2"/>
        <scheme val="minor"/>
      </rPr>
      <t xml:space="preserve">Stockage mécanique. </t>
    </r>
  </si>
  <si>
    <t xml:space="preserve">Se limiter à l’étude du bilan énergétique externe des systèmes de stockage durant les principales phases de fonctionnement en distinguant charge et décharge. Caractéristiques principales : énergie massique ; puissance massique ; capacité énergétique maximale ; puissance maximale ; constante de temps ; état de charge ; rendement. </t>
  </si>
  <si>
    <r>
      <t>¾</t>
    </r>
    <r>
      <rPr>
        <sz val="7"/>
        <color rgb="FF007F9F"/>
        <rFont val="Times New Roman"/>
        <family val="1"/>
      </rPr>
      <t xml:space="preserve">  </t>
    </r>
    <r>
      <rPr>
        <sz val="11"/>
        <color rgb="FF000000"/>
        <rFont val="Calibri"/>
        <family val="2"/>
        <scheme val="minor"/>
      </rPr>
      <t xml:space="preserve">Stockage chimique. </t>
    </r>
  </si>
  <si>
    <t xml:space="preserve">Les performances de stockage sont comparées pour mettre en évidence leur différenciation et leur complémentarité en matière de compromis énergie/puissance (diagramme de Ragone). </t>
  </si>
  <si>
    <r>
      <t>¾</t>
    </r>
    <r>
      <rPr>
        <sz val="7"/>
        <color rgb="FF007F9F"/>
        <rFont val="Times New Roman"/>
        <family val="1"/>
      </rPr>
      <t xml:space="preserve">  </t>
    </r>
    <r>
      <rPr>
        <sz val="11"/>
        <color rgb="FF000000"/>
        <rFont val="Calibri"/>
        <family val="2"/>
        <scheme val="minor"/>
      </rPr>
      <t xml:space="preserve">Stockage électrostatique. </t>
    </r>
  </si>
  <si>
    <t xml:space="preserve">Exemples pouvant être traités : volant d’inertie, barrage hydraulique, piles et accumulateurs, combustibles, carburants, comburants, condensateur et super condensateur, module eutectique, mur trombe … </t>
  </si>
  <si>
    <r>
      <t>¾</t>
    </r>
    <r>
      <rPr>
        <sz val="7"/>
        <color rgb="FF007F9F"/>
        <rFont val="Times New Roman"/>
        <family val="1"/>
      </rPr>
      <t xml:space="preserve">  </t>
    </r>
    <r>
      <rPr>
        <sz val="11"/>
        <color rgb="FF000000"/>
        <rFont val="Calibri"/>
        <family val="2"/>
        <scheme val="minor"/>
      </rPr>
      <t xml:space="preserve">Stockage thermique. </t>
    </r>
  </si>
  <si>
    <r>
      <t>5.2.3.</t>
    </r>
    <r>
      <rPr>
        <b/>
        <sz val="11"/>
        <color rgb="FF000000"/>
        <rFont val="Arial"/>
        <family val="2"/>
      </rPr>
      <t xml:space="preserve"> </t>
    </r>
    <r>
      <rPr>
        <b/>
        <sz val="11"/>
        <color rgb="FF000000"/>
        <rFont val="Calibri"/>
        <family val="2"/>
        <scheme val="minor"/>
      </rPr>
      <t xml:space="preserve">Transmetteurs des mouvements </t>
    </r>
  </si>
  <si>
    <r>
      <t>¾</t>
    </r>
    <r>
      <rPr>
        <sz val="11"/>
        <color rgb="FF007F9F"/>
        <rFont val="Arial"/>
        <family val="2"/>
      </rPr>
      <t xml:space="preserve"> </t>
    </r>
    <r>
      <rPr>
        <sz val="11"/>
        <color rgb="FF000000"/>
        <rFont val="Calibri"/>
        <family val="2"/>
        <scheme val="minor"/>
      </rPr>
      <t xml:space="preserve">Organes mécaniques de transmission et d’adaptation de puissance : </t>
    </r>
  </si>
  <si>
    <t xml:space="preserve">Se limiter aux principales caractéristiques et performances, notamment environnementales et énergétiques, des technologies présentées. </t>
  </si>
  <si>
    <r>
      <t>-</t>
    </r>
    <r>
      <rPr>
        <sz val="7"/>
        <color rgb="FF0062AC"/>
        <rFont val="Times New Roman"/>
        <family val="1"/>
      </rPr>
      <t xml:space="preserve">     </t>
    </r>
    <r>
      <rPr>
        <sz val="11"/>
        <color rgb="FF000000"/>
        <rFont val="Calibri"/>
        <family val="2"/>
        <scheme val="minor"/>
      </rPr>
      <t xml:space="preserve">réducteurs ; </t>
    </r>
  </si>
  <si>
    <r>
      <t>-</t>
    </r>
    <r>
      <rPr>
        <sz val="7"/>
        <color rgb="FF0062AC"/>
        <rFont val="Times New Roman"/>
        <family val="1"/>
      </rPr>
      <t xml:space="preserve">     </t>
    </r>
    <r>
      <rPr>
        <sz val="11"/>
        <color rgb="FF000000"/>
        <rFont val="Calibri"/>
        <family val="2"/>
        <scheme val="minor"/>
      </rPr>
      <t xml:space="preserve">transmission par lien flexible ; </t>
    </r>
  </si>
  <si>
    <t xml:space="preserve">- accouplements. </t>
  </si>
  <si>
    <r>
      <t>¾</t>
    </r>
    <r>
      <rPr>
        <sz val="11"/>
        <color rgb="FF007F9F"/>
        <rFont val="Arial"/>
        <family val="2"/>
      </rPr>
      <t xml:space="preserve"> </t>
    </r>
    <r>
      <rPr>
        <sz val="11"/>
        <color rgb="FF000000"/>
        <rFont val="Calibri"/>
        <family val="2"/>
        <scheme val="minor"/>
      </rPr>
      <t xml:space="preserve">Organes mécaniques de transformation de mouvement. </t>
    </r>
  </si>
  <si>
    <r>
      <t>¾</t>
    </r>
    <r>
      <rPr>
        <sz val="11"/>
        <color rgb="FF007F9F"/>
        <rFont val="Arial"/>
        <family val="2"/>
      </rPr>
      <t xml:space="preserve"> </t>
    </r>
    <r>
      <rPr>
        <sz val="11"/>
        <color rgb="FF000000"/>
        <rFont val="Calibri"/>
        <family val="2"/>
        <scheme val="minor"/>
      </rPr>
      <t>Guidage en translation et en rotation</t>
    </r>
    <r>
      <rPr>
        <b/>
        <i/>
        <sz val="11"/>
        <color rgb="FF000000"/>
        <rFont val="Calibri"/>
        <family val="2"/>
        <scheme val="minor"/>
      </rPr>
      <t xml:space="preserve"> </t>
    </r>
  </si>
  <si>
    <r>
      <t>¾</t>
    </r>
    <r>
      <rPr>
        <sz val="11"/>
        <color rgb="FF007F9F"/>
        <rFont val="Arial"/>
        <family val="2"/>
      </rPr>
      <t xml:space="preserve"> </t>
    </r>
    <r>
      <rPr>
        <sz val="11"/>
        <color rgb="FF000000"/>
        <rFont val="Calibri"/>
        <family val="2"/>
        <scheme val="minor"/>
      </rPr>
      <t xml:space="preserve">Liaison complète démontable et non démontable. </t>
    </r>
  </si>
  <si>
    <r>
      <t>¾</t>
    </r>
    <r>
      <rPr>
        <sz val="11"/>
        <color rgb="FF007F9F"/>
        <rFont val="Arial"/>
        <family val="2"/>
      </rPr>
      <t xml:space="preserve"> </t>
    </r>
    <r>
      <rPr>
        <sz val="11"/>
        <color rgb="FF000000"/>
        <rFont val="Calibri"/>
        <family val="2"/>
        <scheme val="minor"/>
      </rPr>
      <t xml:space="preserve">Etanchéité. </t>
    </r>
  </si>
  <si>
    <t xml:space="preserve">Protection contre les poussières. Etanchéité aux fluides. </t>
  </si>
  <si>
    <r>
      <t>5.3.</t>
    </r>
    <r>
      <rPr>
        <b/>
        <sz val="14"/>
        <color rgb="FF000000"/>
        <rFont val="Arial"/>
        <family val="2"/>
      </rPr>
      <t xml:space="preserve"> </t>
    </r>
    <r>
      <rPr>
        <b/>
        <sz val="14"/>
        <color rgb="FF000000"/>
        <rFont val="Calibri"/>
        <family val="2"/>
        <scheme val="minor"/>
      </rPr>
      <t xml:space="preserve">Constituants de l’information </t>
    </r>
  </si>
  <si>
    <r>
      <t>5.3.1.</t>
    </r>
    <r>
      <rPr>
        <b/>
        <sz val="11"/>
        <color rgb="FF000000"/>
        <rFont val="Arial"/>
        <family val="2"/>
      </rPr>
      <t xml:space="preserve"> </t>
    </r>
    <r>
      <rPr>
        <b/>
        <sz val="11"/>
        <color rgb="FF000000"/>
        <rFont val="Calibri"/>
        <family val="2"/>
        <scheme val="minor"/>
      </rPr>
      <t xml:space="preserve">Capteurs, conditionneurs </t>
    </r>
  </si>
  <si>
    <r>
      <t>¾</t>
    </r>
    <r>
      <rPr>
        <sz val="7"/>
        <color rgb="FF007F9F"/>
        <rFont val="Times New Roman"/>
        <family val="1"/>
      </rPr>
      <t xml:space="preserve">  </t>
    </r>
    <r>
      <rPr>
        <sz val="11"/>
        <color rgb="FF000000"/>
        <rFont val="Calibri"/>
        <family val="2"/>
        <scheme val="minor"/>
      </rPr>
      <t xml:space="preserve">Capteurs analogiques. </t>
    </r>
  </si>
  <si>
    <t xml:space="preserve">Se limiter à caractériser les capteurs par leurs relations d’entrée/sortie. </t>
  </si>
  <si>
    <r>
      <t>¾</t>
    </r>
    <r>
      <rPr>
        <sz val="7"/>
        <color rgb="FF007F9F"/>
        <rFont val="Times New Roman"/>
        <family val="1"/>
      </rPr>
      <t xml:space="preserve">  </t>
    </r>
    <r>
      <rPr>
        <sz val="11"/>
        <color rgb="FF000000"/>
        <rFont val="Calibri"/>
        <family val="2"/>
        <scheme val="minor"/>
      </rPr>
      <t xml:space="preserve">Capteurs numériques, détecteurs. </t>
    </r>
  </si>
  <si>
    <r>
      <t>¾</t>
    </r>
    <r>
      <rPr>
        <sz val="11"/>
        <color rgb="FF007F9F"/>
        <rFont val="Arial"/>
        <family val="2"/>
      </rPr>
      <t xml:space="preserve"> </t>
    </r>
    <r>
      <rPr>
        <sz val="11"/>
        <color rgb="FF000000"/>
        <rFont val="Calibri"/>
        <family val="2"/>
        <scheme val="minor"/>
      </rPr>
      <t xml:space="preserve">Amplificateurs. </t>
    </r>
  </si>
  <si>
    <t xml:space="preserve">Privilégier l’utilisation de circuits spécialisés dont le gain </t>
  </si>
  <si>
    <t xml:space="preserve">est réglable. Ne pas étudier les montages à Amplificateurs Linéaires Intégrés. </t>
  </si>
  <si>
    <r>
      <t>¾</t>
    </r>
    <r>
      <rPr>
        <sz val="11"/>
        <color rgb="FF007F9F"/>
        <rFont val="Arial"/>
        <family val="2"/>
      </rPr>
      <t xml:space="preserve"> </t>
    </r>
    <r>
      <rPr>
        <sz val="11"/>
        <color rgb="FF000000"/>
        <rFont val="Calibri"/>
        <family val="2"/>
        <scheme val="minor"/>
      </rPr>
      <t xml:space="preserve">Filtres passe-bas. </t>
    </r>
  </si>
  <si>
    <t xml:space="preserve">Mathématiques : Nombres complexes </t>
  </si>
  <si>
    <t xml:space="preserve">Se limiter aux filtres passe-bas du premier ordre. </t>
  </si>
  <si>
    <r>
      <t>¾</t>
    </r>
    <r>
      <rPr>
        <sz val="11"/>
        <color rgb="FF007F9F"/>
        <rFont val="Arial"/>
        <family val="2"/>
      </rPr>
      <t xml:space="preserve"> </t>
    </r>
    <r>
      <rPr>
        <sz val="11"/>
        <color rgb="FF000000"/>
        <rFont val="Calibri"/>
        <family val="2"/>
        <scheme val="minor"/>
      </rPr>
      <t xml:space="preserve">Convertisseurs analogique-numérique. </t>
    </r>
  </si>
  <si>
    <t xml:space="preserve">Privilégier l’utilisation de circuits spécialisés sans étudier leur structure interne. </t>
  </si>
  <si>
    <r>
      <t>5.3.2.</t>
    </r>
    <r>
      <rPr>
        <b/>
        <sz val="11"/>
        <color rgb="FF000000"/>
        <rFont val="Arial"/>
        <family val="2"/>
      </rPr>
      <t xml:space="preserve"> </t>
    </r>
    <r>
      <rPr>
        <b/>
        <sz val="11"/>
        <color rgb="FF000000"/>
        <rFont val="Calibri"/>
        <family val="2"/>
        <scheme val="minor"/>
      </rPr>
      <t xml:space="preserve">Constituants d’IHM </t>
    </r>
  </si>
  <si>
    <r>
      <t>¾</t>
    </r>
    <r>
      <rPr>
        <sz val="11"/>
        <color rgb="FF007F9F"/>
        <rFont val="Arial"/>
        <family val="2"/>
      </rPr>
      <t xml:space="preserve"> </t>
    </r>
    <r>
      <rPr>
        <sz val="11"/>
        <color rgb="FF000000"/>
        <rFont val="Calibri"/>
        <family val="2"/>
        <scheme val="minor"/>
      </rPr>
      <t xml:space="preserve">Constituants sonores, visuels, tactiles. </t>
    </r>
  </si>
  <si>
    <t xml:space="preserve">Afficheur, clavier, écran… </t>
  </si>
  <si>
    <r>
      <t>¾</t>
    </r>
    <r>
      <rPr>
        <sz val="11"/>
        <color rgb="FF007F9F"/>
        <rFont val="Arial"/>
        <family val="2"/>
      </rPr>
      <t xml:space="preserve"> </t>
    </r>
    <r>
      <rPr>
        <sz val="11"/>
        <color rgb="FF000000"/>
        <rFont val="Calibri"/>
        <family val="2"/>
        <scheme val="minor"/>
      </rPr>
      <t xml:space="preserve">Interfaces hybrides. </t>
    </r>
  </si>
  <si>
    <t xml:space="preserve">Interfaces visuelles, tactiles. Interfaces haptiques. </t>
  </si>
  <si>
    <r>
      <t>5.3.3.</t>
    </r>
    <r>
      <rPr>
        <b/>
        <sz val="11"/>
        <color rgb="FF000000"/>
        <rFont val="Arial"/>
        <family val="2"/>
      </rPr>
      <t xml:space="preserve"> </t>
    </r>
    <r>
      <rPr>
        <b/>
        <sz val="11"/>
        <color rgb="FF000000"/>
        <rFont val="Calibri"/>
        <family val="2"/>
        <scheme val="minor"/>
      </rPr>
      <t xml:space="preserve">Composants programmables </t>
    </r>
  </si>
  <si>
    <r>
      <t>¾</t>
    </r>
    <r>
      <rPr>
        <sz val="11"/>
        <color rgb="FF007F9F"/>
        <rFont val="Arial"/>
        <family val="2"/>
      </rPr>
      <t xml:space="preserve"> </t>
    </r>
    <r>
      <rPr>
        <sz val="11"/>
        <color rgb="FF000000"/>
        <rFont val="Calibri"/>
        <family val="2"/>
        <scheme val="minor"/>
      </rPr>
      <t xml:space="preserve">Cartes électroniques à microcontrôleur. </t>
    </r>
  </si>
  <si>
    <t xml:space="preserve">Privilégier les cartes électroniques programmables à partir d’un environnement de développement intégré, disposant d’entrées/sorties.   </t>
  </si>
  <si>
    <r>
      <t>¾</t>
    </r>
    <r>
      <rPr>
        <sz val="11"/>
        <color rgb="FF007F9F"/>
        <rFont val="Arial"/>
        <family val="2"/>
      </rPr>
      <t xml:space="preserve"> </t>
    </r>
    <r>
      <rPr>
        <sz val="11"/>
        <color rgb="FF000000"/>
        <rFont val="Calibri"/>
        <family val="2"/>
        <scheme val="minor"/>
      </rPr>
      <t xml:space="preserve">Nano ordinateurs. </t>
    </r>
  </si>
  <si>
    <t xml:space="preserve">Utiliser des cartes électroniques dotées d’un système d’exploitation et permettant la connexion de périphériques (écran, clavier, caméra…). </t>
  </si>
  <si>
    <r>
      <t>¾</t>
    </r>
    <r>
      <rPr>
        <sz val="11"/>
        <color rgb="FF007F9F"/>
        <rFont val="Arial"/>
        <family val="2"/>
      </rPr>
      <t xml:space="preserve"> </t>
    </r>
    <r>
      <rPr>
        <sz val="11"/>
        <color rgb="FF000000"/>
        <rFont val="Calibri"/>
        <family val="2"/>
        <scheme val="minor"/>
      </rPr>
      <t xml:space="preserve">Objets connectés. </t>
    </r>
  </si>
  <si>
    <t xml:space="preserve">Internet des objets. </t>
  </si>
  <si>
    <t xml:space="preserve">Utilisations de modules programmables permettant de </t>
  </si>
  <si>
    <t xml:space="preserve">connecter un produit à internet et le rendre communiquant à distance. </t>
  </si>
  <si>
    <r>
      <t>5.3.4.</t>
    </r>
    <r>
      <rPr>
        <b/>
        <sz val="11"/>
        <color rgb="FF000000"/>
        <rFont val="Arial"/>
        <family val="2"/>
      </rPr>
      <t xml:space="preserve"> </t>
    </r>
    <r>
      <rPr>
        <b/>
        <sz val="11"/>
        <color rgb="FF000000"/>
        <rFont val="Calibri"/>
        <family val="2"/>
        <scheme val="minor"/>
      </rPr>
      <t xml:space="preserve">Composants de transmission de l’information </t>
    </r>
  </si>
  <si>
    <r>
      <t>¾</t>
    </r>
    <r>
      <rPr>
        <sz val="11"/>
        <color rgb="FF007F9F"/>
        <rFont val="Arial"/>
        <family val="2"/>
      </rPr>
      <t xml:space="preserve"> </t>
    </r>
    <r>
      <rPr>
        <sz val="11"/>
        <color rgb="FF000000"/>
        <rFont val="Calibri"/>
        <family val="2"/>
        <scheme val="minor"/>
      </rPr>
      <t xml:space="preserve">Constituants d’un réseau. </t>
    </r>
  </si>
  <si>
    <t xml:space="preserve">Se limiter à l’usage de commutateurs, routeurs et tout type de serveur. </t>
  </si>
  <si>
    <r>
      <t>¾</t>
    </r>
    <r>
      <rPr>
        <sz val="11"/>
        <color rgb="FF007F9F"/>
        <rFont val="Arial"/>
        <family val="2"/>
      </rPr>
      <t xml:space="preserve"> </t>
    </r>
    <r>
      <rPr>
        <sz val="11"/>
        <color rgb="FF000000"/>
        <rFont val="Calibri"/>
        <family val="2"/>
        <scheme val="minor"/>
      </rPr>
      <t xml:space="preserve">Caractéristiques des bus de communication. </t>
    </r>
  </si>
  <si>
    <t xml:space="preserve">Aborder les différentes natures de bus (bus de terrain, bus de périphériques) et leurs caractéristiques (longueur de bus, débit, fiabilité, …)  </t>
  </si>
  <si>
    <t xml:space="preserve">Privilégier les bus KNX, EnOcean, CAN, I²C voire SPI… </t>
  </si>
  <si>
    <r>
      <t>¾</t>
    </r>
    <r>
      <rPr>
        <sz val="11"/>
        <color rgb="FF007F9F"/>
        <rFont val="Arial"/>
        <family val="2"/>
      </rPr>
      <t xml:space="preserve"> </t>
    </r>
    <r>
      <rPr>
        <sz val="11"/>
        <color rgb="FF000000"/>
        <rFont val="Calibri"/>
        <family val="2"/>
        <scheme val="minor"/>
      </rPr>
      <t xml:space="preserve">Composants émetteurs et récepteurs pour la transmission sans fil. </t>
    </r>
  </si>
  <si>
    <t xml:space="preserve">Privilégier l’usage de modules intégrés </t>
  </si>
  <si>
    <t xml:space="preserve">Se limiter aux technologies WiFi, Bluetooth, RF… </t>
  </si>
  <si>
    <r>
      <t>6.</t>
    </r>
    <r>
      <rPr>
        <b/>
        <sz val="18"/>
        <color theme="5"/>
        <rFont val="Arial"/>
        <family val="2"/>
      </rPr>
      <t xml:space="preserve"> </t>
    </r>
    <r>
      <rPr>
        <b/>
        <sz val="18"/>
        <color theme="5"/>
        <rFont val="Calibri"/>
        <family val="2"/>
        <scheme val="minor"/>
      </rPr>
      <t>Prototypage et expérimentations</t>
    </r>
  </si>
  <si>
    <r>
      <t>6.1.</t>
    </r>
    <r>
      <rPr>
        <b/>
        <sz val="14"/>
        <color rgb="FF000000"/>
        <rFont val="Arial"/>
        <family val="2"/>
      </rPr>
      <t xml:space="preserve"> </t>
    </r>
    <r>
      <rPr>
        <b/>
        <sz val="14"/>
        <color rgb="FF000000"/>
        <rFont val="Calibri"/>
        <family val="2"/>
        <scheme val="minor"/>
      </rPr>
      <t xml:space="preserve">Moyens de prototypage rapide </t>
    </r>
  </si>
  <si>
    <r>
      <t>¾</t>
    </r>
    <r>
      <rPr>
        <sz val="11"/>
        <color rgb="FF007F9F"/>
        <rFont val="Arial"/>
        <family val="2"/>
      </rPr>
      <t xml:space="preserve"> </t>
    </r>
    <r>
      <rPr>
        <sz val="11"/>
        <color rgb="FF000000"/>
        <rFont val="Calibri"/>
        <family val="2"/>
        <scheme val="minor"/>
      </rPr>
      <t xml:space="preserve">Prototypage de pièces et de la chaîne d’information. </t>
    </r>
  </si>
  <si>
    <t xml:space="preserve">Les activités pratiques de prototypage rapide relèvent des activités classiques d’un fablab. La chaîne numérique est complète et continue. </t>
  </si>
  <si>
    <r>
      <t>¾</t>
    </r>
    <r>
      <rPr>
        <sz val="11"/>
        <color rgb="FF007F9F"/>
        <rFont val="Arial"/>
        <family val="2"/>
      </rPr>
      <t xml:space="preserve"> </t>
    </r>
    <r>
      <rPr>
        <sz val="11"/>
        <color rgb="FF000000"/>
        <rFont val="Calibri"/>
        <family val="2"/>
        <scheme val="minor"/>
      </rPr>
      <t xml:space="preserve">Coulage de pièces prototypées en résine et/ou en alliage métallique. </t>
    </r>
  </si>
  <si>
    <t xml:space="preserve">Prototypage de pièces de petites dimensions en « bonne matière », alliages d’aluminium ou cuivreux. </t>
  </si>
  <si>
    <r>
      <t>¾</t>
    </r>
    <r>
      <rPr>
        <sz val="11"/>
        <color rgb="FF007F9F"/>
        <rFont val="Arial"/>
        <family val="2"/>
      </rPr>
      <t xml:space="preserve"> </t>
    </r>
    <r>
      <rPr>
        <sz val="11"/>
        <color rgb="FF000000"/>
        <rFont val="Calibri"/>
        <family val="2"/>
        <scheme val="minor"/>
      </rPr>
      <t xml:space="preserve">Virtualisation de solutions logicielles. </t>
    </r>
  </si>
  <si>
    <t xml:space="preserve">Privilégier les logiciels permettant l’exécution de machines virtuelles (VM pour « Virtual Machines »).   </t>
  </si>
  <si>
    <r>
      <t>6.2.</t>
    </r>
    <r>
      <rPr>
        <b/>
        <sz val="14"/>
        <color rgb="FF000000"/>
        <rFont val="Arial"/>
        <family val="2"/>
      </rPr>
      <t xml:space="preserve"> </t>
    </r>
    <r>
      <rPr>
        <b/>
        <sz val="14"/>
        <color rgb="FF000000"/>
        <rFont val="Calibri"/>
        <family val="2"/>
        <scheme val="minor"/>
      </rPr>
      <t xml:space="preserve">Expérimentations et essais </t>
    </r>
  </si>
  <si>
    <r>
      <t>¾</t>
    </r>
    <r>
      <rPr>
        <sz val="7"/>
        <color rgb="FF007F9F"/>
        <rFont val="Times New Roman"/>
        <family val="1"/>
      </rPr>
      <t xml:space="preserve">  </t>
    </r>
    <r>
      <rPr>
        <sz val="11"/>
        <color rgb="FF000000"/>
        <rFont val="Calibri"/>
        <family val="2"/>
        <scheme val="minor"/>
      </rPr>
      <t xml:space="preserve">Protocole d’essai. </t>
    </r>
  </si>
  <si>
    <t xml:space="preserve">La nécessité d’une démarche raisonnée, progressive, organisée en fonction de l’objectif recherché est expliquée. </t>
  </si>
  <si>
    <r>
      <t>¾</t>
    </r>
    <r>
      <rPr>
        <sz val="7"/>
        <color rgb="FF007F9F"/>
        <rFont val="Times New Roman"/>
        <family val="1"/>
      </rPr>
      <t xml:space="preserve">  </t>
    </r>
    <r>
      <rPr>
        <sz val="11"/>
        <color rgb="FF000000"/>
        <rFont val="Calibri"/>
        <family val="2"/>
        <scheme val="minor"/>
      </rPr>
      <t xml:space="preserve">Sécurité de mise en œuvre. </t>
    </r>
  </si>
  <si>
    <t xml:space="preserve">La nécessité de procédures de mise en œuvre en sécurité est expliquée vis-à-vis des risques rencontrés. </t>
  </si>
  <si>
    <r>
      <t>¾</t>
    </r>
    <r>
      <rPr>
        <sz val="11"/>
        <color rgb="FF007F9F"/>
        <rFont val="Arial"/>
        <family val="2"/>
      </rPr>
      <t xml:space="preserve"> </t>
    </r>
    <r>
      <rPr>
        <sz val="11"/>
        <color rgb="FF000000"/>
        <rFont val="Calibri"/>
        <family val="2"/>
        <scheme val="minor"/>
      </rPr>
      <t xml:space="preserve">Expérimentation de procédés. </t>
    </r>
  </si>
  <si>
    <t xml:space="preserve">Enseignement excluant l’utilisation de moyens de production de type professionnel.  </t>
  </si>
  <si>
    <t xml:space="preserve">La formation à l’optimisation des processus et des paramètres de réglage est exclue. Les procédés sont abordés par le biais </t>
  </si>
  <si>
    <t xml:space="preserve">d’expérimentations sur des systèmes didactiques simples, puis par des activités de simulation numérique, des visites d’ateliers et/ou d’entreprises locales et d’analyses de bases de connaissances numériques. Les activités expérimentales proposées s’intéressent aux principes physiques et chimiques employés, aux contraintes techniques associées. </t>
  </si>
  <si>
    <r>
      <t>¾</t>
    </r>
    <r>
      <rPr>
        <sz val="11"/>
        <color rgb="FF007F9F"/>
        <rFont val="Arial"/>
        <family val="2"/>
      </rPr>
      <t xml:space="preserve"> </t>
    </r>
    <r>
      <rPr>
        <sz val="11"/>
        <color rgb="FF000000"/>
        <rFont val="Calibri"/>
        <family val="2"/>
        <scheme val="minor"/>
      </rPr>
      <t xml:space="preserve">Expérimentation sur les matériaux et sur les structures. </t>
    </r>
  </si>
  <si>
    <t xml:space="preserve">Les expérimentations seront réalisées sur des : </t>
  </si>
  <si>
    <r>
      <t>-</t>
    </r>
    <r>
      <rPr>
        <sz val="7"/>
        <color rgb="FF000000"/>
        <rFont val="Times New Roman"/>
        <family val="1"/>
      </rPr>
      <t xml:space="preserve">     </t>
    </r>
    <r>
      <rPr>
        <i/>
        <sz val="11"/>
        <color rgb="FF000000"/>
        <rFont val="Calibri"/>
        <family val="2"/>
        <scheme val="minor"/>
      </rPr>
      <t xml:space="preserve">éprouvettes (traction, compression, flexion simple), afin de valider une forme, une répartition de matière ou une caractéristique d’un matériau (y compris composite) ; </t>
    </r>
  </si>
  <si>
    <r>
      <t>-</t>
    </r>
    <r>
      <rPr>
        <sz val="7"/>
        <color rgb="FF000000"/>
        <rFont val="Times New Roman"/>
        <family val="1"/>
      </rPr>
      <t xml:space="preserve">     </t>
    </r>
    <r>
      <rPr>
        <i/>
        <sz val="11"/>
        <color rgb="FF000000"/>
        <rFont val="Calibri"/>
        <family val="2"/>
        <scheme val="minor"/>
      </rPr>
      <t xml:space="preserve">des maquettes de solutions techniques à échelle réduite, réelle ou in situ pour déterminer l’influence d’un paramètre par comparaison ou valider la solution. </t>
    </r>
  </si>
  <si>
    <r>
      <t>¾</t>
    </r>
    <r>
      <rPr>
        <sz val="11"/>
        <color rgb="FF007F9F"/>
        <rFont val="Arial"/>
        <family val="2"/>
      </rPr>
      <t xml:space="preserve"> </t>
    </r>
    <r>
      <rPr>
        <sz val="11"/>
        <color rgb="FF000000"/>
        <rFont val="Calibri"/>
        <family val="2"/>
        <scheme val="minor"/>
      </rPr>
      <t xml:space="preserve">Expérimentations de constituants de la chaîne de puissance. </t>
    </r>
  </si>
  <si>
    <t xml:space="preserve">L’expérimentation porte sur la mise en œuvre de constituants standard du commerce pour en vérifier les caractéristiques externes. </t>
  </si>
  <si>
    <r>
      <t>¾</t>
    </r>
    <r>
      <rPr>
        <sz val="11"/>
        <color rgb="FF007F9F"/>
        <rFont val="Arial"/>
        <family val="2"/>
      </rPr>
      <t xml:space="preserve"> </t>
    </r>
    <r>
      <rPr>
        <sz val="11"/>
        <color rgb="FF000000"/>
        <rFont val="Calibri"/>
        <family val="2"/>
        <scheme val="minor"/>
      </rPr>
      <t xml:space="preserve">Expérimentations de constituants de la chaîne d’information. </t>
    </r>
  </si>
  <si>
    <t xml:space="preserve">L’expérimentation porte sur la mise en œuvre de constituants standard du commerce pour en vérifier les fonctionnalités. </t>
  </si>
  <si>
    <r>
      <t>6.3.</t>
    </r>
    <r>
      <rPr>
        <b/>
        <sz val="14"/>
        <color rgb="FF000000"/>
        <rFont val="Arial"/>
        <family val="2"/>
      </rPr>
      <t xml:space="preserve"> </t>
    </r>
    <r>
      <rPr>
        <b/>
        <sz val="14"/>
        <color rgb="FF000000"/>
        <rFont val="Calibri"/>
        <family val="2"/>
        <scheme val="minor"/>
      </rPr>
      <t xml:space="preserve">Vérification, validation et qualification du prototype d’un produit </t>
    </r>
  </si>
  <si>
    <r>
      <t>¾</t>
    </r>
    <r>
      <rPr>
        <sz val="11"/>
        <color rgb="FF007F9F"/>
        <rFont val="Arial"/>
        <family val="2"/>
      </rPr>
      <t xml:space="preserve"> </t>
    </r>
    <r>
      <rPr>
        <sz val="11"/>
        <color rgb="FF000000"/>
        <rFont val="Calibri"/>
        <family val="2"/>
        <scheme val="minor"/>
      </rPr>
      <t xml:space="preserve">Intégration des éléments prototypés du produit. </t>
    </r>
  </si>
  <si>
    <t xml:space="preserve">Vérifier la conformité aux spécifications fonctionnelles nécessaires à l’intégration des éléments prototypés en un produit avant assemblage. </t>
  </si>
  <si>
    <r>
      <t>¾</t>
    </r>
    <r>
      <rPr>
        <sz val="11"/>
        <color rgb="FF007F9F"/>
        <rFont val="Arial"/>
        <family val="2"/>
      </rPr>
      <t xml:space="preserve"> </t>
    </r>
    <r>
      <rPr>
        <sz val="11"/>
        <color rgb="FF000000"/>
        <rFont val="Calibri"/>
        <family val="2"/>
        <scheme val="minor"/>
      </rPr>
      <t xml:space="preserve">Mesure et validation de performances. </t>
    </r>
  </si>
  <si>
    <t xml:space="preserve">Ces activités s’effectuent dans le cadre des projets, sur des dispositifs expérimentaux et instrumentés liés aux supports étudiés. Elles permettent de faire apparaître les écarts entre les résultats de simulation et le comportement réel d’un produit. </t>
  </si>
  <si>
    <t xml:space="preserve">Mathématiques : statistiques et probabilités. </t>
  </si>
  <si>
    <t xml:space="preserve">3.1. Modélisations et simulations </t>
  </si>
  <si>
    <r>
      <t>4.3.</t>
    </r>
    <r>
      <rPr>
        <b/>
        <sz val="14"/>
        <color rgb="FF000000"/>
        <rFont val="Arial"/>
        <family val="2"/>
      </rPr>
      <t xml:space="preserve"> </t>
    </r>
    <r>
      <rPr>
        <b/>
        <sz val="14"/>
        <color rgb="FF000000"/>
        <rFont val="Calibri"/>
        <family val="2"/>
        <scheme val="minor"/>
      </rPr>
      <t xml:space="preserve">Conception des produits </t>
    </r>
  </si>
  <si>
    <r>
      <t>5.2.</t>
    </r>
    <r>
      <rPr>
        <b/>
        <sz val="14"/>
        <color rgb="FF000000"/>
        <rFont val="Arial"/>
        <family val="2"/>
      </rPr>
      <t xml:space="preserve"> </t>
    </r>
    <r>
      <rPr>
        <b/>
        <sz val="14"/>
        <color rgb="FF000000"/>
        <rFont val="Calibri"/>
        <family val="2"/>
        <scheme val="minor"/>
      </rPr>
      <t xml:space="preserve">Constituants de puissance </t>
    </r>
  </si>
  <si>
    <r>
      <t>3.4.3.</t>
    </r>
    <r>
      <rPr>
        <b/>
        <sz val="11"/>
        <color rgb="FF000000"/>
        <rFont val="Arial"/>
        <family val="2"/>
      </rPr>
      <t xml:space="preserve"> </t>
    </r>
    <r>
      <rPr>
        <b/>
        <sz val="11"/>
        <color rgb="FF000000"/>
        <rFont val="Calibri"/>
        <family val="2"/>
        <scheme val="minor"/>
      </rPr>
      <t xml:space="preserve">Inter-opérabilité des produits </t>
    </r>
  </si>
  <si>
    <t xml:space="preserve">Zone  </t>
  </si>
  <si>
    <t xml:space="preserve">3h                       </t>
  </si>
  <si>
    <t xml:space="preserve">3h                     </t>
  </si>
  <si>
    <t>Cours / TD / Syn / Eva</t>
  </si>
  <si>
    <t>Cours - TD - Synthèse - Evaluations</t>
  </si>
  <si>
    <t>Attendus</t>
  </si>
  <si>
    <t>1h</t>
  </si>
  <si>
    <t>Investigation sur 3 dossiers techniques permettant de mettre en évidence  différentes typologies de chaines de puissance ( hydraulique, élèctrique, mécanique )</t>
  </si>
  <si>
    <t>Mettre en évidence les fonctions de chaque constituant de la chaîne et caractériser leurs grandeurs d'entrée et de sortie</t>
  </si>
  <si>
    <t>Restitution</t>
  </si>
  <si>
    <t>Formalisation</t>
  </si>
  <si>
    <t xml:space="preserve">TD </t>
  </si>
  <si>
    <t>TD d'application</t>
  </si>
  <si>
    <t>Investigation sur 3 dossiers techniques de systèmes représentatifs d'une chaine d'information  porteuses d'informations analogiques et/ou numériques  pour lesquelles les supports de l'information soient différents (ondes radio, lumière, filaire,…)</t>
  </si>
  <si>
    <t>Investigations sur dossiers techniques</t>
  </si>
  <si>
    <t xml:space="preserve">Tests de positionement (QCM, …) </t>
  </si>
  <si>
    <t xml:space="preserve">Remédiation </t>
  </si>
  <si>
    <t>Approfondissement</t>
  </si>
  <si>
    <t>Synthèse</t>
  </si>
  <si>
    <t>Mise en application des concepts et notions précédentes s'appuyant sur des dossiers techniques de systèmes permettant d'illustrer la chaine d'information et la chaîne de puissance .</t>
  </si>
  <si>
    <t>TD, QCM</t>
  </si>
  <si>
    <t>Remédiation  Approfondissement</t>
  </si>
  <si>
    <t>Séquence 2</t>
  </si>
  <si>
    <r>
      <t xml:space="preserve">Synthèse des connaissances abordées sur la séquence, à la fois en </t>
    </r>
    <r>
      <rPr>
        <b/>
        <sz val="11"/>
        <color theme="1"/>
        <rFont val="Calibri"/>
        <family val="2"/>
        <scheme val="minor"/>
      </rPr>
      <t>I2D</t>
    </r>
    <r>
      <rPr>
        <sz val="11"/>
        <color theme="1"/>
        <rFont val="Calibri"/>
        <family val="2"/>
        <scheme val="minor"/>
      </rPr>
      <t xml:space="preserve"> et en </t>
    </r>
    <r>
      <rPr>
        <b/>
        <sz val="11"/>
        <color theme="1"/>
        <rFont val="Calibri"/>
        <family val="2"/>
        <scheme val="minor"/>
      </rPr>
      <t>IT.</t>
    </r>
    <r>
      <rPr>
        <sz val="11"/>
        <color theme="1"/>
        <rFont val="Calibri"/>
        <family val="2"/>
        <scheme val="minor"/>
      </rPr>
      <t xml:space="preserve">
</t>
    </r>
    <r>
      <rPr>
        <b/>
        <sz val="11"/>
        <color theme="1"/>
        <rFont val="Calibri"/>
        <family val="2"/>
        <scheme val="minor"/>
      </rPr>
      <t>Exercices d'appropriation à fournir à l'élève et à faire à la maison.</t>
    </r>
  </si>
  <si>
    <t>Correction travail maison</t>
  </si>
  <si>
    <t>Evaluation</t>
  </si>
  <si>
    <t xml:space="preserve">Correction </t>
  </si>
  <si>
    <t>I2D</t>
  </si>
  <si>
    <t>IT</t>
  </si>
  <si>
    <t xml:space="preserve">2.3.1. Typologie des chaînes de puissance </t>
  </si>
  <si>
    <t xml:space="preserve">2.3.3. Conversion de puissance </t>
  </si>
  <si>
    <t xml:space="preserve">2.4.1. Typologie des chaînes d’information </t>
  </si>
  <si>
    <t xml:space="preserve">2.4.2. Acquisition et restitution de l’information </t>
  </si>
  <si>
    <t>S1</t>
  </si>
  <si>
    <t>S2</t>
  </si>
  <si>
    <t>S3</t>
  </si>
  <si>
    <t>S4</t>
  </si>
  <si>
    <t>S5</t>
  </si>
  <si>
    <t>S6</t>
  </si>
  <si>
    <t>Séquence 3</t>
  </si>
  <si>
    <t>Séquence 4</t>
  </si>
  <si>
    <t>Séquence 5</t>
  </si>
  <si>
    <t>Séquence 6</t>
  </si>
  <si>
    <t>L'élève sera capable:</t>
  </si>
  <si>
    <t xml:space="preserve">CO2.1. Décoder le cahier des charges d’un produit, participer, si besoin, à sa modification </t>
  </si>
  <si>
    <t>1.1.2 diagrammes SysML , carte mentale, croquis et schémas non normalisés</t>
  </si>
  <si>
    <t xml:space="preserve">1.2.2 Analyse du besoin : besoin initial, mission principale, </t>
  </si>
  <si>
    <t>4.2.3 Choix d’une solution : critères de choix associés à une conception</t>
  </si>
  <si>
    <t xml:space="preserve">1.1. La démarche de projet </t>
  </si>
  <si>
    <t xml:space="preserve">1.2. Outils de l'ingénierie système  </t>
  </si>
  <si>
    <t xml:space="preserve">5.3. Constituants de l’information </t>
  </si>
  <si>
    <t xml:space="preserve">5.3.1. Capteurs, conditionneurs </t>
  </si>
  <si>
    <t>- d'exprimer la mission du produit,</t>
  </si>
  <si>
    <t>- de choisir un capteur parmi une liste fournie, et d'argumenter ce choix.</t>
  </si>
  <si>
    <t xml:space="preserve">- d'identifier  les flux entrée/sortie, </t>
  </si>
  <si>
    <t>- d'identifier les sous ensembles fonctionnels et les structures associées,</t>
  </si>
  <si>
    <t>- de caractériser les grandeurs physiques mises en jeu</t>
  </si>
  <si>
    <t>Drone Parrot</t>
  </si>
  <si>
    <t>Mouvement - caractérisation puissance mécanique (M, E)</t>
  </si>
  <si>
    <t>caratérisation puissance hydraulique</t>
  </si>
  <si>
    <t>Correction évaluation</t>
  </si>
  <si>
    <t>Fab 1</t>
  </si>
  <si>
    <t>Etude produit 1</t>
  </si>
  <si>
    <t>Etude produit 2</t>
  </si>
  <si>
    <t>Etude produit 3</t>
  </si>
  <si>
    <t>Etude produit 4</t>
  </si>
  <si>
    <t>Etude produit 5</t>
  </si>
  <si>
    <t>Expérimentation 1</t>
  </si>
  <si>
    <t>Expérimentation 2</t>
  </si>
  <si>
    <t>Expérimentation 3</t>
  </si>
  <si>
    <t>Expérimentation 4</t>
  </si>
  <si>
    <t>Expérimentation 5</t>
  </si>
  <si>
    <t>FabLab 1</t>
  </si>
  <si>
    <t>FabLab  1</t>
  </si>
  <si>
    <t xml:space="preserve">2.1. Représentation des flux MEI </t>
  </si>
  <si>
    <t xml:space="preserve">2.3. Approche fonctionnelle et structurelle des chaînes de puissance  </t>
  </si>
  <si>
    <t xml:space="preserve">2.3.6. Transmission de puissance  </t>
  </si>
  <si>
    <t xml:space="preserve">3.3. Comportement énergétique des produits </t>
  </si>
  <si>
    <t xml:space="preserve">6.1. Moyens de prototypage rapide </t>
  </si>
  <si>
    <t xml:space="preserve">6.3. Vérification, validation et qualification du prototype d’un produit </t>
  </si>
  <si>
    <t>Motorisation d'un skate</t>
  </si>
  <si>
    <t xml:space="preserve">6.2. Expérimentations et essais </t>
  </si>
  <si>
    <t>Réducteur Fda/Mfdj</t>
  </si>
  <si>
    <t>Vigipark</t>
  </si>
  <si>
    <t xml:space="preserve">CO5.3. Mettre en évidence les constituants d’un produit à partir des diagrammes pertinents. </t>
  </si>
  <si>
    <t xml:space="preserve">CO6.1. Expliquer des éléments d’une modélisation multiphysique proposée relative au comportement de tout ou partie d’un produit </t>
  </si>
  <si>
    <t>Caison thermique (maison A4 )</t>
  </si>
  <si>
    <t>Mesures camera thermique</t>
  </si>
  <si>
    <t>PAC</t>
  </si>
  <si>
    <t>VMC</t>
  </si>
  <si>
    <t>Chauffe eau solaire</t>
  </si>
  <si>
    <t xml:space="preserve">1.5. Approche environnementale </t>
  </si>
  <si>
    <t xml:space="preserve">1.5.2. Mise à disposition des ressources </t>
  </si>
  <si>
    <t xml:space="preserve">1.5.3. Utilisation raisonnée des ressources </t>
  </si>
  <si>
    <t xml:space="preserve">2.2.1. Typologie des enveloppes </t>
  </si>
  <si>
    <t xml:space="preserve">3.1.2. Paramétrage d’un modèle </t>
  </si>
  <si>
    <t xml:space="preserve">3.1.4. Post-traitement et analyse des résultats </t>
  </si>
  <si>
    <t>Immeuble en containers</t>
  </si>
  <si>
    <t xml:space="preserve">1.1.1. Les projets industriels </t>
  </si>
  <si>
    <t xml:space="preserve">1.1.3. Approche design et architecturale des produits </t>
  </si>
  <si>
    <t xml:space="preserve">4.2. Démarches de conception </t>
  </si>
  <si>
    <t xml:space="preserve">4.2.2. Choix des matériaux </t>
  </si>
  <si>
    <t xml:space="preserve">4.2.1. Amélioration de la performance environnementale d’un produit </t>
  </si>
  <si>
    <t>Etude bois PE</t>
  </si>
  <si>
    <t>- de caculer un rendement</t>
  </si>
  <si>
    <t>- de calculer un rapport de transmission</t>
  </si>
  <si>
    <t>- d'identifier et de  quantifier les pertes dans un produit</t>
  </si>
  <si>
    <t xml:space="preserve"> - de compléter un diagramme d'exigences</t>
  </si>
  <si>
    <t xml:space="preserve"> - de dimensionner une motorisation ( moteur, réducteur )</t>
  </si>
  <si>
    <t xml:space="preserve"> - de lire un diagramme de cas d'utilisation</t>
  </si>
  <si>
    <t xml:space="preserve"> - d'identifier des solutions passives et actives</t>
  </si>
  <si>
    <t xml:space="preserve"> - de concevoir un immeuble bio-climatique</t>
  </si>
  <si>
    <t>Sommaire</t>
  </si>
  <si>
    <t>« Comment décrire l’organisation d’un produit ? »</t>
  </si>
  <si>
    <t>« Comment optimiser l’utilisation de l’énergie ? »</t>
  </si>
  <si>
    <t>« Comment consommer moins dans l’habitat ? »</t>
  </si>
  <si>
    <t>« Comment le traitement de l’information contribue à l’amélioration de l’efficacité énergétique d’un produit ? »</t>
  </si>
  <si>
    <t>Exercices maison :  rechercher la consommation énergétique de son habitation…</t>
  </si>
  <si>
    <t>Voiture Electrique Tamiya</t>
  </si>
  <si>
    <t>Lyre</t>
  </si>
  <si>
    <t>E skate</t>
  </si>
  <si>
    <t>Ouverture coffre\segway</t>
  </si>
  <si>
    <t>FDA / FDJ + Moteur variateur</t>
  </si>
  <si>
    <t>Pompe airman</t>
  </si>
  <si>
    <t>Chaine Puissance</t>
  </si>
  <si>
    <t>Chaine Puissance et Info</t>
  </si>
  <si>
    <t>DomeSpace</t>
  </si>
  <si>
    <t>Drone educadrone</t>
  </si>
  <si>
    <t>Monte charge</t>
  </si>
  <si>
    <t>Trotinette électrique</t>
  </si>
  <si>
    <t>AT 50</t>
  </si>
  <si>
    <t>2I2D</t>
  </si>
  <si>
    <t>Des architectures matérielles et logicielles en réponse à une problématique posée</t>
  </si>
  <si>
    <t xml:space="preserve"> CO7.3 SIN2</t>
  </si>
  <si>
    <t>Des moyens matériels d’acquisition, de traitement, de stockage et de restitution de l’information pour aider à la conception d’une chaîne d’information</t>
  </si>
  <si>
    <t xml:space="preserve"> CO7.3 SIN1</t>
  </si>
  <si>
    <t>CO7.3 ITEC2</t>
  </si>
  <si>
    <t xml:space="preserve">Des procédés de réalisation pour caractériser les paramètres de transformation de la matière et leurs conséquences sur la définition et l’obtention de pièces </t>
  </si>
  <si>
    <t xml:space="preserve"> CO7.3 ITEC1</t>
  </si>
  <si>
    <r>
      <t xml:space="preserve">Tout ou partie d'une chaîne de puissance associée à son </t>
    </r>
    <r>
      <rPr>
        <i/>
        <sz val="10"/>
        <rFont val="Calibri"/>
        <family val="2"/>
        <scheme val="minor"/>
      </rPr>
      <t>système</t>
    </r>
    <r>
      <rPr>
        <sz val="10"/>
        <rFont val="Calibri"/>
        <family val="2"/>
        <scheme val="minor"/>
      </rPr>
      <t xml:space="preserve"> de gestion dans l’objectif d'en relever les performances énergétiques et d’en optimiser le fonctionnement </t>
    </r>
  </si>
  <si>
    <t>CO7.3 EE2</t>
  </si>
  <si>
    <t>Des procédés de stockage, de production, de transformation, de récupération d’énergie pour aider à la conception d’une chaîne de puissance</t>
  </si>
  <si>
    <t xml:space="preserve"> CO7.3 EE1</t>
  </si>
  <si>
    <t>Sur des ouvrages ou des maquettes physiques simplifiées et instrumentées pour étudier l’usage ou le comportement d’un ouvrage réel ou celui d’éléments constitutifs et valider des choix techniques</t>
  </si>
  <si>
    <t xml:space="preserve"> CO7.3 AC1</t>
  </si>
  <si>
    <t xml:space="preserve">Expérimenter </t>
  </si>
  <si>
    <t>CO7.3</t>
  </si>
  <si>
    <t>CO7.2</t>
  </si>
  <si>
    <t>CO7.1</t>
  </si>
  <si>
    <t>Simulation d’un comportement informationnel faisant intervenir un ou plusieurs constituants matériels et/ou traitements logiciels simples d’une chaîne d’information</t>
  </si>
  <si>
    <t xml:space="preserve"> CO6.5 SIN1</t>
  </si>
  <si>
    <t>Simulation de procédés pour valider les formes et dimensions d’une pièce</t>
  </si>
  <si>
    <t xml:space="preserve"> CO6.5 ITEC2</t>
  </si>
  <si>
    <t>Simulation mécanique pour obtenir les caractéristiques d'une loi d'entrée/sortie d'un sous-ensemble mécanique ou observer le comportement sous charges d’un assemblage</t>
  </si>
  <si>
    <t>CO6.5 ITEC1</t>
  </si>
  <si>
    <t>Simulation de la gestion de la chaîne de puissance</t>
  </si>
  <si>
    <t>CO6.5 EE2</t>
  </si>
  <si>
    <t xml:space="preserve"> CO6.5 EE1</t>
  </si>
  <si>
    <t>Simulation de procédés pour valider un moyen de réalisation</t>
  </si>
  <si>
    <t>CO6.5 AC2</t>
  </si>
  <si>
    <t>Simulation d’un usage ou d’un comportement structurel, thermique, acoustique, etc… de tout ou partie d’une construction</t>
  </si>
  <si>
    <t>CO6.5 AC1</t>
  </si>
  <si>
    <t xml:space="preserve">Interpréter les résultats d’une simulation et conclure sur la performance de la solution </t>
  </si>
  <si>
    <t>CO6.5</t>
  </si>
  <si>
    <t>CO6.4</t>
  </si>
  <si>
    <t>CO6.3</t>
  </si>
  <si>
    <t>CO6.2</t>
  </si>
  <si>
    <t>CO6.1</t>
  </si>
  <si>
    <t>Rechercher et écrire l’algorithme de fonctionnement puis programmer la réponse logicielle relative au traitement d’une problématique posée.</t>
  </si>
  <si>
    <t>CO5.8 SIN2</t>
  </si>
  <si>
    <t>Proposer/choisir l’architecture d’une solution logicielle et matérielle au regard de la définition d’un produit</t>
  </si>
  <si>
    <t>CO5.8 SIN1</t>
  </si>
  <si>
    <t>Définir, à l’aide d’un modeleur numérique, les modifications d’un sous-ensemble mécanique à partir des contraintes fonctionnelles</t>
  </si>
  <si>
    <t>CO5.8 ITEC2</t>
  </si>
  <si>
    <t xml:space="preserve">Définir à l’aide d’un modeleur numérique, les formes et dimensions d’une pièce d’un produit à partir des contraintes fonctionnelles, de son procédé de réalisation et de son matériau </t>
  </si>
  <si>
    <t>CO5.8 ITEC1</t>
  </si>
  <si>
    <t>Définir (ou modifier), paramétrer et programmer le système de gestion d’une chaîne d’énergie afin de répondre à un cahier des charges et d’améliorer la performance énergétique.</t>
  </si>
  <si>
    <t>CO5.8 EE2</t>
  </si>
  <si>
    <t>Définir (ou modifier) la structure, les choix de constituants, les paramètres de fonctionnement d’une chaîne d’énergie afin de répondre à un cahier des charges ou à son évolution</t>
  </si>
  <si>
    <t>CO5.8 EE1</t>
  </si>
  <si>
    <t>Proposer et choisir des procédés de mise en œuvre d’un projet de construction et organiser les modalités de sa réalisation</t>
  </si>
  <si>
    <t>CO5.8 AC2</t>
  </si>
  <si>
    <t>Proposer et choisir des solutions constructives répondant aux contraintes et attentes d’une construction</t>
  </si>
  <si>
    <t>CO5.8 AC1</t>
  </si>
  <si>
    <t>Concevoir</t>
  </si>
  <si>
    <t>CO5.8</t>
  </si>
  <si>
    <t>CO5.7</t>
  </si>
  <si>
    <t>CO5.6</t>
  </si>
  <si>
    <t>CO5.5</t>
  </si>
  <si>
    <t>CO5.4</t>
  </si>
  <si>
    <t>CO5.3</t>
  </si>
  <si>
    <t>CO5.2</t>
  </si>
  <si>
    <t>CO5.1</t>
  </si>
  <si>
    <t>CO3.4</t>
  </si>
  <si>
    <t>CO3.3</t>
  </si>
  <si>
    <t>CO3.2</t>
  </si>
  <si>
    <t>CO3.1</t>
  </si>
  <si>
    <t>CO2.2</t>
  </si>
  <si>
    <t>CO2.1</t>
  </si>
  <si>
    <t>CO1.3</t>
  </si>
  <si>
    <t>CO1.2</t>
  </si>
  <si>
    <t>CO1.1</t>
  </si>
  <si>
    <t>Eval</t>
  </si>
  <si>
    <t>Nb d'apparition</t>
  </si>
  <si>
    <t>Prototypage</t>
  </si>
  <si>
    <t>Solutions</t>
  </si>
  <si>
    <t>Eco-conception</t>
  </si>
  <si>
    <t>Comportement</t>
  </si>
  <si>
    <t>Fonctionnel et structurel</t>
  </si>
  <si>
    <t>Principe de conception</t>
  </si>
  <si>
    <r>
      <t>CO7.1.</t>
    </r>
    <r>
      <rPr>
        <b/>
        <sz val="11"/>
        <color rgb="FF000000"/>
        <rFont val="Arial"/>
        <family val="2"/>
      </rPr>
      <t xml:space="preserve"> </t>
    </r>
    <r>
      <rPr>
        <sz val="11"/>
        <color rgb="FF000000"/>
        <rFont val="Calibri"/>
        <family val="2"/>
        <scheme val="minor"/>
      </rPr>
      <t xml:space="preserve">Réaliser et valider un prototype ou une maquette obtenus en réponse à tout ou partie du cahier des charges initial. </t>
    </r>
  </si>
  <si>
    <r>
      <t>CO7.2.</t>
    </r>
    <r>
      <rPr>
        <b/>
        <sz val="11"/>
        <color rgb="FF000000"/>
        <rFont val="Arial"/>
        <family val="2"/>
      </rPr>
      <t xml:space="preserve"> </t>
    </r>
    <r>
      <rPr>
        <sz val="11"/>
        <color rgb="FF000000"/>
        <rFont val="Calibri"/>
        <family val="2"/>
        <scheme val="minor"/>
      </rPr>
      <t xml:space="preserve">Mettre en œuvre un scénario de validation devant intégrer un protocole d’essais, de mesures et/ou d’observations sur le prototype ou la maquette, interpréter les résultats et qualifier le produit </t>
    </r>
  </si>
  <si>
    <t xml:space="preserve">CO7.3. Expérimenter  </t>
  </si>
  <si>
    <t xml:space="preserve">3.2. Comportement mécanique des produits </t>
  </si>
  <si>
    <t xml:space="preserve">2.4. Approche fonctionnelle et structurelle d’une chaîne d’information </t>
  </si>
  <si>
    <t xml:space="preserve">2.4.3. Codage et traitement de l’information  </t>
  </si>
  <si>
    <t xml:space="preserve">3.4. Comportement informationnel des produits </t>
  </si>
  <si>
    <t xml:space="preserve">3.4.3. Inter-opérabilité des produits </t>
  </si>
  <si>
    <t>CO4.1</t>
  </si>
  <si>
    <t>CO4.2</t>
  </si>
  <si>
    <t>CO4.3</t>
  </si>
  <si>
    <t>2.4.4. Transmission de l’information  ( notion d'énergie pour transmettre )</t>
  </si>
  <si>
    <t>3.2.1. Concept de mouvement (Mouvements des mécanismes (en lien avec la modélisation des liaisons))</t>
  </si>
  <si>
    <t xml:space="preserve">1.5.1. Cycle de vie </t>
  </si>
  <si>
    <t>1.1.2. Communication technique (BDD )</t>
  </si>
  <si>
    <t xml:space="preserve">1.2.2. Ingénierie système </t>
  </si>
  <si>
    <t>4.2.3. Choix des constituants</t>
  </si>
  <si>
    <t xml:space="preserve"> - de lire et modifier un algorithme</t>
  </si>
  <si>
    <t xml:space="preserve"> - de lire un diagramme de séquence</t>
  </si>
  <si>
    <t xml:space="preserve"> - de coder une information </t>
  </si>
  <si>
    <t xml:space="preserve"> - de compléter un diagramme BDD</t>
  </si>
  <si>
    <t xml:space="preserve"> - de traiter une information </t>
  </si>
  <si>
    <t>1.4.</t>
  </si>
  <si>
    <t>Séquence 7</t>
  </si>
  <si>
    <t>Séquence 8</t>
  </si>
  <si>
    <t xml:space="preserve"> - de prototyper la chaine d'information</t>
  </si>
  <si>
    <t xml:space="preserve">CO6.3. Évaluer un écart entre le comportement du réel et les résultats fournis par le modèle en fonction des paramètres proposés, conclure sur la validité du modèle </t>
  </si>
  <si>
    <t xml:space="preserve">5.2. Constituants de puissance </t>
  </si>
  <si>
    <t xml:space="preserve">5.2.3. Transmetteurs des mouvements </t>
  </si>
  <si>
    <t xml:space="preserve">3.2.1. Concept de mouvement </t>
  </si>
  <si>
    <t>L'élève sera capable :</t>
  </si>
  <si>
    <t xml:space="preserve"> - Identifier et caractériser les solutions techniques de la chaine de puissance</t>
  </si>
  <si>
    <t xml:space="preserve"> - Décoder et compléter un schéma cinématique </t>
  </si>
  <si>
    <t xml:space="preserve"> - Calculer une vitesse ( angulaire, linéaire )</t>
  </si>
  <si>
    <t xml:space="preserve"> - Identifier les mouvements et trajectoires </t>
  </si>
  <si>
    <t xml:space="preserve">« Comment assurer la résistance et la stabilité des produits avec un usage raisonné des ressources ? » </t>
  </si>
  <si>
    <t xml:space="preserve">CO5.6. Participer à une étude de design d’un produit dans une démarche de développement durable </t>
  </si>
  <si>
    <t xml:space="preserve">3.2.2. Concept d'équilibre </t>
  </si>
  <si>
    <t xml:space="preserve">3.2.3. Concept de résistance </t>
  </si>
  <si>
    <r>
      <t>3.4.</t>
    </r>
    <r>
      <rPr>
        <b/>
        <sz val="14"/>
        <color rgb="FF000000"/>
        <rFont val="Arial"/>
        <family val="2"/>
      </rPr>
      <t xml:space="preserve"> </t>
    </r>
    <r>
      <rPr>
        <b/>
        <sz val="14"/>
        <color rgb="FF000000"/>
        <rFont val="Calibri"/>
        <family val="2"/>
        <scheme val="minor"/>
      </rPr>
      <t xml:space="preserve">Comportement informationnel des produits </t>
    </r>
  </si>
  <si>
    <t>S7</t>
  </si>
  <si>
    <t>1.1.</t>
  </si>
  <si>
    <t xml:space="preserve">Cette colonne indique le lien entre la compétence et les connaissances associées, par exemple la compétence CO7.1 mobilise les connaissances des chapitres 1.2. et 6 complet. </t>
  </si>
  <si>
    <t xml:space="preserve">1.1. / 1.2. </t>
  </si>
  <si>
    <t xml:space="preserve">1.1. / 1.3. / 1.4. / 1.5. </t>
  </si>
  <si>
    <t xml:space="preserve">1.1. / 1.3. / 1.5. / 2.1.  </t>
  </si>
  <si>
    <t xml:space="preserve">3.1. / 3.2. </t>
  </si>
  <si>
    <t xml:space="preserve">1.3. / 1.4. / 1.5. / 2.1. / 4.2. </t>
  </si>
  <si>
    <t xml:space="preserve">3.1. / 3.2. / 4.1. / 4.3.  </t>
  </si>
  <si>
    <t xml:space="preserve">3.1. / 3.2. / 4.1. / 5.1. </t>
  </si>
  <si>
    <t>3.1. / 3.2. / 3.3. / 4.1. / 5.1.</t>
  </si>
  <si>
    <t xml:space="preserve">3.1. / 3.2. / 3.3. / 5.2. </t>
  </si>
  <si>
    <t xml:space="preserve">3.1. / 3.3. / 3.4. / 5.3. </t>
  </si>
  <si>
    <t xml:space="preserve">3.1. / 3.4. / 5.3. </t>
  </si>
  <si>
    <t xml:space="preserve">1.1. / 1.2. / 4.1. / 4.2. / 6.2. </t>
  </si>
  <si>
    <t xml:space="preserve">1.1. / 5.1. / 6.2. </t>
  </si>
  <si>
    <t xml:space="preserve">6.1. / 6.2. </t>
  </si>
  <si>
    <t xml:space="preserve">3.4. / 5.3. / 6.1. / 6.2. </t>
  </si>
  <si>
    <t xml:space="preserve">1.2. / 2.3. / 2.4. / 3.4. / 4.3. / 6.3. </t>
  </si>
  <si>
    <t xml:space="preserve">1.2. / 2.1. / 6.2. / 6.3. </t>
  </si>
  <si>
    <t xml:space="preserve">3.2. / 5.1. / 6.2. / 6.3. </t>
  </si>
  <si>
    <t xml:space="preserve">2.1. / 3.3. / 5.2. / 6.2./ 6.3. </t>
  </si>
  <si>
    <t>2.1. / 2.3. / 3.3. /5.2. / 5.3.  /6.2. / 6.3.</t>
  </si>
  <si>
    <t xml:space="preserve">3.2. / 3.3. / 6.2. / 6.3. </t>
  </si>
  <si>
    <t xml:space="preserve">1.1. / 1.2. / 1.3. / 1.4. / 2.1. / 4.3. </t>
  </si>
  <si>
    <t xml:space="preserve">1.1. / 1.2. / 2.1. / 2.2. / 2.3. / 2.4. / 4.1. </t>
  </si>
  <si>
    <t xml:space="preserve">1.2. / 2.3. / 2.4. / 3.1. / 3.2. / 3.3. / 3.4. /  5.2. / 5.3. </t>
  </si>
  <si>
    <t>3.1. / 3.2. / 3.3. / 3.4.</t>
  </si>
  <si>
    <t>3.1. / 3.2. / 3.3. / 3.4. /6.3.</t>
  </si>
  <si>
    <t xml:space="preserve">1.1. / 1.5. / 3.2. / 4.1. / 4.2. / 4.3. / 5.1. / 6.2. </t>
  </si>
  <si>
    <t>1.5. / 3.3. / 4.1. / 4.2. / 4.3. / 5.1. / 5.2. / 6.2.</t>
  </si>
  <si>
    <t xml:space="preserve">3.4. / 4.1. / 4.2. / 4.3. / 5.3. / 6.2. </t>
  </si>
  <si>
    <t xml:space="preserve">3.2. / 4.1. / 4.2. / 4.3. / 5.2. / 6.1. / 6.2. </t>
  </si>
  <si>
    <t xml:space="preserve">1.5. / 3.2. / 4.1. / 4.2. / 4.3. / 5.2. </t>
  </si>
  <si>
    <t xml:space="preserve">1.5. / 3.4. / 4.1. / 4.2. / 4.3. / 5.3. / 6.2. </t>
  </si>
  <si>
    <t xml:space="preserve">1.2. / 4.1. / 4.2. / 4.3. / 5.3. / 6.1. / 6.2. </t>
  </si>
  <si>
    <t>1.1. / 1.3. / 1.4. / 1.5. / 4.1. / 4.2. / 4.3. /</t>
  </si>
  <si>
    <t xml:space="preserve">1.2. / 2.1. / 2.2. / 2.3. / 2.4. / 4.3. / 5.1. / 5.2. / 5.3. / 6.2. </t>
  </si>
  <si>
    <t xml:space="preserve">1.1. / 1.3. / 1.4. / 4.2. / 4.3. / 5.1. / 5.2. / 5.3. / 6.2. </t>
  </si>
  <si>
    <t xml:space="preserve">1.1. / 1.2. / 2.1. / 2.2. / 2.3. / 2.4. / 5.1. / 5.2. / 5.3. / </t>
  </si>
  <si>
    <t xml:space="preserve">1.5. / 3.1. / 3.3. / 4.1. / 4.3. / 5.1. / 5.2. / 5.3. / </t>
  </si>
  <si>
    <t xml:space="preserve">1.2. / 2.1. / 2.2. / 2.3. / 2.4. / 4.1. / 4.3./ 5.1. / 5.2. / 5.3. / </t>
  </si>
  <si>
    <t>3.4. / 6.1. / 6.2. / 6.3. /</t>
  </si>
  <si>
    <t>Séquence 9</t>
  </si>
  <si>
    <t>Volume horaire IT</t>
  </si>
  <si>
    <t>Volume horaire I2D</t>
  </si>
  <si>
    <t>3.4.1. Nature et représentation de l’information</t>
  </si>
  <si>
    <t xml:space="preserve">3.4.2. Description et simulation comportementale de l’information </t>
  </si>
  <si>
    <t xml:space="preserve">4.1. Outils de représentation du réel </t>
  </si>
  <si>
    <t xml:space="preserve">4.1.2. Outils de représentation schématique </t>
  </si>
  <si>
    <t>Schéma architectural</t>
  </si>
  <si>
    <t xml:space="preserve">4.3. Conception des produits </t>
  </si>
  <si>
    <t xml:space="preserve">4.3.1. Les réseaux intelligents </t>
  </si>
  <si>
    <t xml:space="preserve">4.3.3. Efficacité énergétique passive et active d'un produit </t>
  </si>
  <si>
    <t>2.3.3. Conversion de puissance</t>
  </si>
  <si>
    <t>4.1. Outils de représentation du réel  ( Schéma électrique )</t>
  </si>
  <si>
    <t>,</t>
  </si>
  <si>
    <t>.</t>
  </si>
  <si>
    <t>EP1</t>
  </si>
  <si>
    <t>EP 2</t>
  </si>
  <si>
    <t>EP 3</t>
  </si>
  <si>
    <t>EP4</t>
  </si>
  <si>
    <t>EP 5</t>
  </si>
  <si>
    <t>EP2</t>
  </si>
  <si>
    <t>Ex 1</t>
  </si>
  <si>
    <t>Ex 2</t>
  </si>
  <si>
    <t>Ex 3</t>
  </si>
  <si>
    <t>Nb heures Séquence</t>
  </si>
  <si>
    <t xml:space="preserve">Mettre en évidence les conversions de puissance </t>
  </si>
  <si>
    <t>Identifier la chaine d'information et de puissance</t>
  </si>
  <si>
    <t>Identifier les  fonctions de chacune des chaines</t>
  </si>
  <si>
    <t>Identifier les  structures permettant de réaliser les différentes fonctions</t>
  </si>
  <si>
    <t>Exemples de support</t>
  </si>
  <si>
    <t>( Bouilloire électrique )</t>
  </si>
  <si>
    <t>Caractériser une loi d'entrée / sortie :</t>
  </si>
  <si>
    <t>Caractériser une puissance :</t>
  </si>
  <si>
    <t>Calculer l’énergie nécessaire pour chauffer une quantité d'eau</t>
  </si>
  <si>
    <t>S9</t>
  </si>
  <si>
    <r>
      <t>3.4.4.</t>
    </r>
    <r>
      <rPr>
        <b/>
        <sz val="11"/>
        <color rgb="FF000000"/>
        <rFont val="Arial"/>
        <family val="2"/>
      </rPr>
      <t xml:space="preserve"> </t>
    </r>
    <r>
      <rPr>
        <b/>
        <sz val="11"/>
        <color rgb="FF000000"/>
        <rFont val="Calibri"/>
        <family val="2"/>
        <scheme val="minor"/>
      </rPr>
      <t xml:space="preserve">Comportement des systèmes régulés ou asservis </t>
    </r>
  </si>
  <si>
    <t>S8</t>
  </si>
  <si>
    <t>1.2.</t>
  </si>
  <si>
    <t>1.3.</t>
  </si>
  <si>
    <t>1.5.</t>
  </si>
  <si>
    <t>2.1.</t>
  </si>
  <si>
    <t>2.2.</t>
  </si>
  <si>
    <t>2.3.</t>
  </si>
  <si>
    <t>2.4.</t>
  </si>
  <si>
    <t>3.1.</t>
  </si>
  <si>
    <t>3.2.</t>
  </si>
  <si>
    <t>3.3.</t>
  </si>
  <si>
    <t>3.4.</t>
  </si>
  <si>
    <t>4.1.</t>
  </si>
  <si>
    <t>4.2.</t>
  </si>
  <si>
    <t>4.3.</t>
  </si>
  <si>
    <t>5.1.</t>
  </si>
  <si>
    <t>5.2.</t>
  </si>
  <si>
    <t>5.3.</t>
  </si>
  <si>
    <t>6.1.</t>
  </si>
  <si>
    <t>6.2.</t>
  </si>
  <si>
    <t>6.3.</t>
  </si>
  <si>
    <t>Connaissances STI2D</t>
  </si>
  <si>
    <t>1 Principes de conception des produits et DD </t>
  </si>
  <si>
    <t>Première</t>
  </si>
  <si>
    <t>Ventilation horaire proposée</t>
  </si>
  <si>
    <t>1.1 La démarche de projet</t>
  </si>
  <si>
    <t>Niveaux taxonomiques</t>
  </si>
  <si>
    <t xml:space="preserve">1.1.1 Les projets industriels </t>
  </si>
  <si>
    <t>Rôle, fonctions et responsabilité des principaux intervenants d’un projet (maitre d’ouvrage, d’œuvre, entreprises, coordonnateurs, contrôleurs). Animation d’une équipe projet.</t>
  </si>
  <si>
    <t>Attendus des principales phases du projet et impact sur la démarche de conception. Principes d’organisation et planification d’un projet (développement séquentiel, chemin critique, découpage du projet en fonctions élémentaires ou en phases, phases de réalisation)</t>
  </si>
  <si>
    <t>Phases d’un projet industriel (marketing, pré conception, pré industrialisation et conception détaillée, industrialisation, maintenance et fin de vie). . Gestion, suivi et finalisation d’un projet (coût, budget, bilan d'expérience).</t>
  </si>
  <si>
    <t>Contexte réglementaire des projets.</t>
  </si>
  <si>
    <t>1.1.2 Communication technique</t>
  </si>
  <si>
    <t>Cartes mentales, représentations numériques, diagrammes sySML pertinents, prototype et maquette, croquis et schémas non normalisés, organigrammes.</t>
  </si>
  <si>
    <t>Outils de partage et d'organisation collaboratif (cloud, PLM, BIM)</t>
  </si>
  <si>
    <t>1.1.3 Approche design et architecturale des produits</t>
  </si>
  <si>
    <t>Evolution historique et culturelle des formes. Relations entre objet fonctionnel et art contemporain lié à une époque.</t>
  </si>
  <si>
    <t xml:space="preserve">Le contexte : enjeux culturels, écologiques, économiques, technologiques. Inscription et statut de la production dans le temps. Relations et interactions avec d’autres productions </t>
  </si>
  <si>
    <t>La fonction services rendus, relations à l’usager, aux modes de vie.
Besoins et usages, fonctions utilitaires et/ou symboliques en relation avec les formes, ergonomie.</t>
  </si>
  <si>
    <t>Typologie des constructions, techniques, périodes et styles des projets.
Identification des différents types de constructions.</t>
  </si>
  <si>
    <t>1.2 Outils de l'ingénierie système </t>
  </si>
  <si>
    <r>
      <t xml:space="preserve">1.2.1 Concepts de </t>
    </r>
    <r>
      <rPr>
        <b/>
        <i/>
        <sz val="11"/>
        <color rgb="FF00B0F0"/>
        <rFont val="Calibri"/>
        <family val="2"/>
        <scheme val="minor"/>
      </rPr>
      <t>système</t>
    </r>
  </si>
  <si>
    <t>Typologie des systèmes (système à faire, système pour faire, sur et sous systèmes).</t>
  </si>
  <si>
    <t>Approche système (environnement, frontières, système d’intérêt, points de vue).</t>
  </si>
  <si>
    <t>1.2.2 Ingénierie système</t>
  </si>
  <si>
    <t>Approche processus (typologie)</t>
  </si>
  <si>
    <t>Approche temporelle, cycle en V</t>
  </si>
  <si>
    <t>Analyse du besoin : besoin initial, mission principale, contexte, cas d’utilisations, scénarios d’utilisation, besoins des parties prenantes.</t>
  </si>
  <si>
    <t>Spécification technique, conception de l’architecture : états, séquences, fonctionnalités, structure physique, flux internes/externes.</t>
  </si>
  <si>
    <t>IVVQ : intégration, vérification, validation, qualification.</t>
  </si>
  <si>
    <t>1.3 Compétitivité des produits</t>
  </si>
  <si>
    <t>1.3.1 Paramètres de la compétitivité</t>
  </si>
  <si>
    <t>Principe des labels de performance (Passivehauss, HQE …).</t>
  </si>
  <si>
    <t>Importance du service rendu (besoin réel et besoin induit)</t>
  </si>
  <si>
    <t xml:space="preserve">Innovation (de produit, de procédé, de marketing) </t>
  </si>
  <si>
    <t xml:space="preserve">Recherche de solutions techniques (brevets) et créativité, stratégie de propriété industrielle (protection du nom, du design et de l’aspect technique), enjeux de la normalisation </t>
  </si>
  <si>
    <t>Ergonomie : notion de confort, d’efficacité, de  sécurité dans les relations homme – produit, homme – système</t>
  </si>
  <si>
    <t>1.3.2 Compromis complexité-efficacité-coût</t>
  </si>
  <si>
    <t>Relation Fonction/Coût/Besoin - Relation Fonction/Coût/Réalisation - Relation Fonction/Impact environnemental</t>
  </si>
  <si>
    <t>1.4 Créativité et innovation technologique</t>
  </si>
  <si>
    <t>Méthodes de créativité rationnelles et non rationnelles (lois d’évolutions et principes d’innovation, contradictions, relations entre solutions techniques et principes scientifiques/technologiques associés, méthodes de brainstorming).</t>
  </si>
  <si>
    <t>1.5 Approche environnementale</t>
  </si>
  <si>
    <t>1.5.1 Cycle de vie</t>
  </si>
  <si>
    <t>Cycle de vie d’un produit ou d’un système</t>
  </si>
  <si>
    <t>1.5.2. Mise à disposition des ressources</t>
  </si>
  <si>
    <t>Coûts relatifs, disponibilité, impacts environnementaux des matériaux</t>
  </si>
  <si>
    <t>Enjeux mondiaux : extraction et transport, production centralisée, production locale</t>
  </si>
  <si>
    <t>1.5.3. Utilisation raisonnée des ressources</t>
  </si>
  <si>
    <t xml:space="preserve">Propriétés physico-chimiques, mécaniques et thermiques des matériaux </t>
  </si>
  <si>
    <t>Impacts environnementaux associés au cycle de vie du produit : conception (optimisation des masses et des assemblages), contraintes d’industrialisation, de réalisation, d’utilisation (minimisation et valorisation des pertes et des rejets) et de fin de vie.</t>
  </si>
  <si>
    <t>Efficacité énergétique d’un système</t>
  </si>
  <si>
    <t>2 Approche fonctionnelle et structurelle des produits  </t>
  </si>
  <si>
    <t>2.1. Représentation des flux MEI</t>
  </si>
  <si>
    <t>Notion de flux et de stock. Principaux flux de transfert de matière, d’énergie, d’information.Principes de caractérisation des flux, unités, calcul.</t>
  </si>
  <si>
    <t>Diagrammes de blocs internes IBD SYSML (Internal Block Diagram).</t>
  </si>
  <si>
    <t>Diagrammes de SANKEY (représentation qualitative et quantitative des flux de matière, énergie et information).</t>
  </si>
  <si>
    <t>2.2. Approche fonctionnelle et structurelle des ossatures et des enveloppes</t>
  </si>
  <si>
    <t>2.2.1. Typologie des enveloppes</t>
  </si>
  <si>
    <t>Principaux types d’enveloppe des produits. Principales fonctions (Esthétique, isolations diverses, sécurité, étanchéités ou perméabilités, agencement d’éléments). Caractéristiques, niveaux de performance</t>
  </si>
  <si>
    <t>2.2.2. Typologie des ossatures</t>
  </si>
  <si>
    <t>Principaux types de sous-ensembles élémentaires des ossatures  (câbles, poutres, parois, plaques, coques, portiques, treillis). Principales caractéristiques des ossatures.</t>
  </si>
  <si>
    <t>2.2.3. Typologie des assemblages</t>
  </si>
  <si>
    <t>Principaux assemblages fixes et démontables.</t>
  </si>
  <si>
    <t xml:space="preserve">2.3. Approche fonctionnelle et structurelle des chaines de puissance </t>
  </si>
  <si>
    <t>2.3.1. Typologie des chaines de puissance</t>
  </si>
  <si>
    <t>Notion de chaine de puissance. Principales fonctions relatives à la chaine de puissance : captation d’énergie,  stockage, transport, distribution ; conversion, transformation ; modulation, adaptation, transmission. Caractérisation des fonctions. Représentation graphique d’une chaine de puissance.</t>
  </si>
  <si>
    <t>2.3.2. Stockage d’énergie</t>
  </si>
  <si>
    <t>Types d’énergie stockée : chimique, électrique, mécanique, thermique</t>
  </si>
  <si>
    <t>Types de conversion : électrique&lt;&gt;mécanique, chimique-&gt;thermique, chimique&lt;&gt;électrique, électrique&lt;&gt;Lumineuse</t>
  </si>
  <si>
    <t>2.3.4. Modulation de puissance</t>
  </si>
  <si>
    <t>Types de modulation : électrique commandée (AC/AC, AC/DC,  DC/AC, DC/DC), mécanique.</t>
  </si>
  <si>
    <t>2.3.5. Adaptation de puissance</t>
  </si>
  <si>
    <t>Types d’adaptation : électrique non commandée (AC/AC, AC/DC, DC/AC, DC/DC), mécanique.</t>
  </si>
  <si>
    <t xml:space="preserve">2.3.6. Transmission de puissance </t>
  </si>
  <si>
    <t>Représentation plane et spatiale des liaisons élémentaires parfaites. Classes d’équivalences cinématiques, graphe de liaison. Schéma cinématique, schéma cinématique minimal.</t>
  </si>
  <si>
    <t>2.4 Approche fonctionnelle et structurelle de la chaine d'information</t>
  </si>
  <si>
    <t>2.4.1. Typologie des chaînes d’information</t>
  </si>
  <si>
    <t>Notion de chaine d’information. Principales fonctions relatives à la chaine d’information : acquérir, traiter, communiquer.
Caractérisation des fonctions. Représentation graphique d’une chaine d’information.</t>
  </si>
  <si>
    <t>2.4.2 Acquisition et restitution de l'information</t>
  </si>
  <si>
    <t>Acquisition d’une grandeur physique (principe, démarches et méthodes, notions requises).</t>
  </si>
  <si>
    <t>Conditionnement d’une grandeur électrique (mise en forme, amplification, filtrage).</t>
  </si>
  <si>
    <t>Conversion Analogique/Numérique</t>
  </si>
  <si>
    <t xml:space="preserve">2.4.3. Codage et traitement de l’information </t>
  </si>
  <si>
    <t>Encodage de l'information: binaire, hexa, ASCII</t>
  </si>
  <si>
    <t>Algorithmique</t>
  </si>
  <si>
    <t>Traitement numérique</t>
  </si>
  <si>
    <t>Compression de données</t>
  </si>
  <si>
    <t xml:space="preserve">2.4.4. Transmission de l’information </t>
  </si>
  <si>
    <t>Typologie des transmissions</t>
  </si>
  <si>
    <t>Architecture d’un réseau informatique.</t>
  </si>
  <si>
    <t>Architectures client/serveur</t>
  </si>
  <si>
    <t>2.4.5. Structure d’une application logicielle</t>
  </si>
  <si>
    <t>Organisation structurelle d’une application logicielle : (programme principal, interfaces, entrées-sorties, sous programmes, procédures, fonctions …)</t>
  </si>
  <si>
    <r>
      <t xml:space="preserve">3 </t>
    </r>
    <r>
      <rPr>
        <b/>
        <sz val="16"/>
        <color theme="9" tint="-0.249977111117893"/>
        <rFont val="Times New Roman"/>
        <family val="1"/>
      </rPr>
      <t xml:space="preserve"> </t>
    </r>
    <r>
      <rPr>
        <b/>
        <sz val="16"/>
        <color theme="9" tint="-0.249977111117893"/>
        <rFont val="Calibri"/>
        <family val="2"/>
        <scheme val="minor"/>
      </rPr>
      <t>Approche comportementale des produits</t>
    </r>
  </si>
  <si>
    <t>3.1 Modélisations et simulations</t>
  </si>
  <si>
    <t>3.1.1 Progiciels de simulation</t>
  </si>
  <si>
    <t>Typologie des progiciels. Critères de choix.</t>
  </si>
  <si>
    <t>3.1.2 Paramétrage d'un modèle</t>
  </si>
  <si>
    <t>Variables internes, variables externes</t>
  </si>
  <si>
    <t>Notion de grandeur flux, grandeur effort.</t>
  </si>
  <si>
    <t>Entrées, sources de simulation</t>
  </si>
  <si>
    <t>Sorties, rendus des résultats</t>
  </si>
  <si>
    <t>3.1.3 Paramétrage d'une simulation</t>
  </si>
  <si>
    <t>Typologie des solveurs, pas d’intégration</t>
  </si>
  <si>
    <t>Compromis précision / temps de simulation.</t>
  </si>
  <si>
    <t>Principaux traitements de données postérieurs aux résultats issus de simulation. 
Interprétation des résultats d’une simulation : courbe, tableau, graphe, unités associées.</t>
  </si>
  <si>
    <t>3.2 Comportements mécaniques des produits</t>
  </si>
  <si>
    <t>3.2.1. Concept de mouvement</t>
  </si>
  <si>
    <t>Degré de mobilité d’une structure matérielle : structure matérielle mobile (mécanisme) ; structure matérielle immobile (structure fixe).</t>
  </si>
  <si>
    <t>Mouvements des mécanismes (en lien avec la modélisation des liaisons) : rotation autour d’un axe fixe et translation rectiligne et mouvements plans ; les trajectoires ; les vitesses et accélérations ; analyse/recherche de lois d’entrée-sortie de systèmes mécaniques plans issus d’objets techniques observables.</t>
  </si>
  <si>
    <t>Comportement des liaisons élémentaires en relation avec les mouvements et les efforts.</t>
  </si>
  <si>
    <t>3.2.2. Concept d'équilibre</t>
  </si>
  <si>
    <t>Équilibre des solides : principe fondamental de la statique ; modélisation des actions mécaniques ; modélisation des liaisons: liaison complète, pivot, glissière, pivot glissant, rotule, ponctuelle et appui plan ; résolution d’un problème de statique par progiciel.</t>
  </si>
  <si>
    <t>Concept de stabilité et d’instabilité d’un composant ou d’une structure mécanique : équilibre stable et instable ; phénomène de flambement ; stabilité d’une structure dans l’espace ; comportement vibratoire.</t>
  </si>
  <si>
    <t>Transmission des grandeurs efforts</t>
  </si>
  <si>
    <t>3.2.3. Concept de résistance</t>
  </si>
  <si>
    <t>Résistance à a rupture, résistance à la déformation. Résistance des matériaux, études par éléments finis de pièces et/ou de sous-ensembles. Simulations par éléments finis.</t>
  </si>
  <si>
    <t>Déformation et contraintes normales dans une structure isostatique : en flexion simple (poutre isostatique) ; en traction et en compression simple.</t>
  </si>
  <si>
    <t>Scénario de simulation pour comparer et valider une solution, modifier une pièce ou un sous-ensemble mécanique.</t>
  </si>
  <si>
    <t>3.3 Comportements énergétiques des produits</t>
  </si>
  <si>
    <t>principe de conservation d’énergie, pertes et rendements, principe de réversibilité</t>
  </si>
  <si>
    <t>Natures et caractéristiques des sources et des charges</t>
  </si>
  <si>
    <t>Optimisation des échanges d’énergie entre source et charge, amélioration de l’efficacité</t>
  </si>
  <si>
    <t>Comportement temporel des constituants d’une chaîne d’énergie ; Représentation des phases de transferts et de stockages.</t>
  </si>
  <si>
    <t>Bilan énergétique d’un produit, performance énergétique.</t>
  </si>
  <si>
    <t>3.4 Comportements informationnels des produits</t>
  </si>
  <si>
    <t>3.4.1 Nature et représentation de l'information</t>
  </si>
  <si>
    <t>Nature d'une information</t>
  </si>
  <si>
    <t>Représentation temporelle d'une information</t>
  </si>
  <si>
    <t>Représentation fréquentielle d'une information</t>
  </si>
  <si>
    <t>3.4.2 Description et simulation comportementale de l'information</t>
  </si>
  <si>
    <t>Diagramme de séquence</t>
  </si>
  <si>
    <t>Diagramme d'états, d'activités</t>
  </si>
  <si>
    <t>3.4.3 Inter-opérabilité des produits</t>
  </si>
  <si>
    <t>Typologies des communications</t>
  </si>
  <si>
    <t>Liaisons séries : protocoles de communication, sens du flux de données, débit et rapidité de transmission.</t>
  </si>
  <si>
    <t>Configuration d’un réseau : routage de l’information ; adressage statique, dynamique.</t>
  </si>
  <si>
    <t>Communication au sein d’un réseau : trames TCP/IP, UDP ; sockets ; protocoles FTP, http.</t>
  </si>
  <si>
    <t>Systèmes temps réeels</t>
  </si>
  <si>
    <t>3.4.4  Comportement des systèmes régulés ou asservis</t>
  </si>
  <si>
    <t>Représentation d’une boucle de régulation ou d’asservissement.</t>
  </si>
  <si>
    <t>Contrôle du fonctionnement d’un système régulé ou asservi en vue d’un maintien au plus près d’un point de fonctionnement.</t>
  </si>
  <si>
    <t>4 Eco-conception des produits </t>
  </si>
  <si>
    <t>4.1.1. Représentation numérique des produits</t>
  </si>
  <si>
    <t>4.1.1 Représentation numérique des produits</t>
  </si>
  <si>
    <t>Élaboration de la maquette numérique d’un produit : conception de la maquette numérique d’un sous-ensemble et/ou d’une pièce à l’aide d’un modeleur volumique paramétrique ; structuration des modèles via les arbres de construction de pièce et d’assemblage ; robustesse du modèle numérique.</t>
  </si>
  <si>
    <t>Exploitation de la maquette numérique d’un produit : utilisation des outils de présentation pertinents d’une solution de conception : illustrations 3D de type vues photo réalistes, éclatés, réalité virtuelle et/ou augmentée, nuage de points.</t>
  </si>
  <si>
    <t>Simulation d’usages d’un ouvrage par visite virtuelle</t>
  </si>
  <si>
    <t>4.1.2 Outils de représentation schématiques</t>
  </si>
  <si>
    <t>Schéma architectural (mécanique, énergétique, informationnel, fluidique)</t>
  </si>
  <si>
    <t>Schéma électrique</t>
  </si>
  <si>
    <t>Schéma fluidique</t>
  </si>
  <si>
    <t xml:space="preserve">Représentation plane d'un projet de construction </t>
  </si>
  <si>
    <t>4.2 Démarches de conception</t>
  </si>
  <si>
    <t>4.2.1. Amélioration de la performance environnementale d’un produit</t>
  </si>
  <si>
    <t xml:space="preserve"> Outils de l’éco-conception et de l’éco-construction.</t>
  </si>
  <si>
    <t>4.2.2. Choix des matériaux</t>
  </si>
  <si>
    <t>Caractéristiques des matériaux naturels et artificiels.
Critères et principes de choix des matériaux, méthodes structurées d’optimisation d’un choix, critères environnementaux.</t>
  </si>
  <si>
    <t xml:space="preserve">4.2.3 Choix des constituants </t>
  </si>
  <si>
    <t>Choix d’une solution : critères de choix associés à une conception ou à l’intégration d’une solution dans un système global - coût, fiabilité, environnement, ergonomie et design - Matrice de comparaison de plusieurs critères.</t>
  </si>
  <si>
    <t>Choix de solutions logicielles, d’une unité de traitement et des interfaces.</t>
  </si>
  <si>
    <r>
      <t>4.3</t>
    </r>
    <r>
      <rPr>
        <b/>
        <sz val="12"/>
        <color theme="9" tint="-0.499984740745262"/>
        <rFont val="Times New Roman"/>
        <family val="1"/>
      </rPr>
      <t>  </t>
    </r>
    <r>
      <rPr>
        <b/>
        <sz val="12"/>
        <color theme="9" tint="-0.499984740745262"/>
        <rFont val="Calibri"/>
        <family val="2"/>
        <scheme val="minor"/>
      </rPr>
      <t>Conception des produits</t>
    </r>
  </si>
  <si>
    <t>4.3.1. Les réseaux intelligents</t>
  </si>
  <si>
    <t>Structures des réseaux (routiers, informatiques, énergétiques…) : principales caractéristiques : maillé, étoile… composants principaux : nœuds, branches, flux, supervision et pilotage intelligent des réseaux.</t>
  </si>
  <si>
    <t>Réseaux de transport (fluides…) et réseaux communicants</t>
  </si>
  <si>
    <t>Structure d'un réseau de transport et de distribution d’énergie électrique alternatif, caractéristiques et pertes. Dispatching de l’énergie.</t>
  </si>
  <si>
    <t>Structure des réseaux électriques spécifiques. Structure d’un réseau de production, de transport et de distribution de fluides.</t>
  </si>
  <si>
    <t>Micro énergies pour dispositifs autonomes</t>
  </si>
  <si>
    <t>Gestion des réseaux de transport et de distribution de l’énergie, multiplicité et complémentarité des divers procédés (production, stockage, …). Production décentralisée et coopérative, cogénération. Optimisation énergétique et performance environnementale.</t>
  </si>
  <si>
    <t>4.3.2. Conception bioclimatique, pré dimensionnement des structures et ouvrages</t>
  </si>
  <si>
    <t>Principes de conception et de pré-dimensionnement des principales solutions constructives : principes de conception bioclimatique ; principes de prédimensionnement des structures.</t>
  </si>
  <si>
    <t>Conception des ossatures : bâtiment et ouvrages de travaux publics.</t>
  </si>
  <si>
    <t>Conception des enveloppes.</t>
  </si>
  <si>
    <t xml:space="preserve">Conception des aménagements et équipements. </t>
  </si>
  <si>
    <t>4.3.3. Efficacité énergétique passive et active d'un produit</t>
  </si>
  <si>
    <t>Enveloppe du bâtiment, isolation.</t>
  </si>
  <si>
    <t>Rendement énergétique des équipements techniques du bâtiment.</t>
  </si>
  <si>
    <t>Conception de fonctionnalités intelligentes à caractère domotique et immotique.</t>
  </si>
  <si>
    <t>Récupération par réversibilité de la chaine de puissance, par revalorisation des pertes.</t>
  </si>
  <si>
    <t>4.3.4. Conception numérique d'une pièce</t>
  </si>
  <si>
    <t>Définition numérique d’une pièce d‘un produit industriel.</t>
  </si>
  <si>
    <t>Influences du procédé de réalisation et du matériau choisis sur les formes et dimensions d’une pièce simple.</t>
  </si>
  <si>
    <t>4.3.5. Conception informationnelle des produits</t>
  </si>
  <si>
    <t>Bilan et nature des entrées-sorties. Structures de programmation. Fonctions logicielles. Méthodes et des propriétés utiles en lien avec les librairies choisies. Types de variables. Diagrammes de description.</t>
  </si>
  <si>
    <t>Codage dans un langage spécifique.
Règles d'écriture (organisation du code, commentaires, documentation…).</t>
  </si>
  <si>
    <t>Mise au point</t>
  </si>
  <si>
    <t>5 Solutions constructives </t>
  </si>
  <si>
    <t>5.1 Constituants des ossatures et enveloppes</t>
  </si>
  <si>
    <t>5.1.1 Enveloppes des produits</t>
  </si>
  <si>
    <t>Les façades rideaux, les enveloppes en construction bois, les façades mur en béton.</t>
  </si>
  <si>
    <t xml:space="preserve">5.1.2 Fondations, soutènement, porteurs verticaux et horizontaux, contreventement.  </t>
  </si>
  <si>
    <t>Soutènements : mur, paroi moulée, terre armée.</t>
  </si>
  <si>
    <t>Fondations superficielles et profondes : semelle isolée et filante, pieux.</t>
  </si>
  <si>
    <t>Porteurs verticaux et horizontaux (type poteaux, poutres, voiles, planchers), contreventement, charpentes en béton, bois et métal préfabriqués ou réalisés sur site.</t>
  </si>
  <si>
    <t>5.2 Constituants de puissance</t>
  </si>
  <si>
    <t>5.2.1 Convertisseurs, adaptateurs et modulateurs de puissance</t>
  </si>
  <si>
    <t>Convertisseurs. Modulateurs de puissance. Adaptateurs de puissance.</t>
  </si>
  <si>
    <t>5.2.2. Stockeurs d’énergie</t>
  </si>
  <si>
    <t>Stockage mécanique. Stockage chimique. Stockage électrostatique. Stockage thermique.</t>
  </si>
  <si>
    <t>5.2.3. Transmetteurs des mouvements</t>
  </si>
  <si>
    <t>Organes mécaniques de transmission et d’adaptation de puissance : réducteurs ; transmission par lien flexible ; accouplements.</t>
  </si>
  <si>
    <t>Organes mécaniques de transformation de mouvement</t>
  </si>
  <si>
    <t>Guidage en translation et en rotation</t>
  </si>
  <si>
    <t>Liaison complète démontable et non démontable.</t>
  </si>
  <si>
    <t>Etanchéité</t>
  </si>
  <si>
    <t>5.3 Constituants de l'information</t>
  </si>
  <si>
    <t>5.3.1 Capteurs, conditionneurs</t>
  </si>
  <si>
    <t>Capteurs analogiques. Capteurs numériques, détecteurs</t>
  </si>
  <si>
    <t>Amplificateurs</t>
  </si>
  <si>
    <t>Filtres passe-bas</t>
  </si>
  <si>
    <t>Convertisseurs Analogique/Numérique</t>
  </si>
  <si>
    <t>5.3.2 Constituants d'IHM</t>
  </si>
  <si>
    <t>Constituants sonores, visuels, tactiles</t>
  </si>
  <si>
    <t>Interfaces hybrides</t>
  </si>
  <si>
    <t>5.3.3 Composants programmables</t>
  </si>
  <si>
    <t>Cartes électroniques à µC</t>
  </si>
  <si>
    <t>Nano ordinateurs</t>
  </si>
  <si>
    <t>Objets connectés (Internet of Thing)</t>
  </si>
  <si>
    <t>5.3.4 Composants de transmission de l'information</t>
  </si>
  <si>
    <t>Constituants d'un réseau</t>
  </si>
  <si>
    <t>Caractéristiques des bus de communication.</t>
  </si>
  <si>
    <t>Composants émetteurs et récepteurs pour la transmission sans fil.</t>
  </si>
  <si>
    <t>6 Prototypage et expérimentations  </t>
  </si>
  <si>
    <t>6.1 Moyens de prototypage rapide</t>
  </si>
  <si>
    <t>Prototypage de pièces et de la chaine d’information.</t>
  </si>
  <si>
    <t>Coulage de pièces prototypées en résine et/ou en alliage métallique</t>
  </si>
  <si>
    <t>Virtualisation de solutions logicielles</t>
  </si>
  <si>
    <t>6.2 Expérimentations et essais</t>
  </si>
  <si>
    <t>Protocole d’essai - Sécurité de mise en œuvre</t>
  </si>
  <si>
    <t>Expérimentation de procédés.</t>
  </si>
  <si>
    <t>Expérimentation sur les matériaux et sur les structures.</t>
  </si>
  <si>
    <t>Expérimentations de constituants de la chaine de puissance.</t>
  </si>
  <si>
    <t>Expérimentations de constituants de la chaine d’information.</t>
  </si>
  <si>
    <t>6.3 Vérification, validation et qualification d'un produit</t>
  </si>
  <si>
    <t xml:space="preserve"> Intégration des éléments prototypés du produit.</t>
  </si>
  <si>
    <t>Mesure et validation de performances</t>
  </si>
  <si>
    <t>33 semaines avec 36H de mini projet en fin de première et 72H de projet collaboratif en terminale</t>
  </si>
  <si>
    <t>3.1.4 Post traitement et analyse des résultats</t>
  </si>
  <si>
    <t>3.1.3. Paramétrage d’une simulation</t>
  </si>
  <si>
    <t>A partir d'une station météo commander l'actionneur d'un volet roulant ou d'un tracker solaire.</t>
  </si>
  <si>
    <t>Lire un schéma architectural</t>
  </si>
  <si>
    <t>Appliquer le PFS et calculer un bras de levier</t>
  </si>
  <si>
    <t>Calculer des descentes de charges</t>
  </si>
  <si>
    <t>Récupérer les informations d'une station météo</t>
  </si>
  <si>
    <t>Dimenssionner l'actionneur à partir des contraintes mécaniques d'une strucutre porteuse.</t>
  </si>
  <si>
    <t>« Comment assurer la surveillance des ouvrages ? »</t>
  </si>
  <si>
    <t>L'élève sera capable de mesurer la déformation d'une structure</t>
  </si>
  <si>
    <t>Séquence 10</t>
  </si>
  <si>
    <t>S10</t>
  </si>
  <si>
    <t>«Comment gérer la puissance et les mécanismes pour  la mobilité ?»</t>
  </si>
  <si>
    <t>2.3.2. Stockage d’énergie (2h)</t>
  </si>
  <si>
    <t>2.3.5. Adaptation de puissance (2h)</t>
  </si>
  <si>
    <t>2.3.6. Transmission de puissance (1h)</t>
  </si>
  <si>
    <t>« Comment l'asservissement et la régulation améliorent le confort dans l'habitat? »</t>
  </si>
  <si>
    <t>Séquence9</t>
  </si>
  <si>
    <t>Capteur de pouls connecté</t>
  </si>
  <si>
    <t>Mise en sécurité d'un panneau solaire à partir des données météo d'un serveur en ligne</t>
  </si>
  <si>
    <t>«  Pourquoi concevoir une ville connectée? »</t>
  </si>
  <si>
    <t xml:space="preserve">Lampadaire intelligent : Détection luminosité, présence personnes et indication de places de parking libres avec application smartphone </t>
  </si>
  <si>
    <t>Store automatisé</t>
  </si>
  <si>
    <t>Capteur I2C Luminosité</t>
  </si>
  <si>
    <t>Objet connecté ( rafales de vent sur info climat )</t>
  </si>
  <si>
    <t>Partie puissance</t>
  </si>
  <si>
    <t>Projet voiture, robot ( Moduler l'énergie à partir de la chaine d'information )</t>
  </si>
  <si>
    <t>Intégration des fonctions et optimisation du fonctionnement : approche pluri technologique et transfert de technologie.</t>
  </si>
  <si>
    <t xml:space="preserve">S10
projet 36H
</t>
  </si>
  <si>
    <t>S9
MEI</t>
  </si>
  <si>
    <t>S8
MI</t>
  </si>
  <si>
    <t>S7
ME</t>
  </si>
  <si>
    <t>S6
IE</t>
  </si>
  <si>
    <t>S5
MEI</t>
  </si>
  <si>
    <t>S4
ME</t>
  </si>
  <si>
    <t>S3
MI</t>
  </si>
  <si>
    <t>S2
MEI</t>
  </si>
  <si>
    <t>S1
MEI</t>
  </si>
  <si>
    <t>ECART I2D</t>
  </si>
  <si>
    <t>ECART IT</t>
  </si>
  <si>
    <t>Planifier un projet</t>
  </si>
  <si>
    <t xml:space="preserve">1.3.1. Paramètres de la compétitivité </t>
  </si>
  <si>
    <t>1.2.1. Concepts de systèmes (1h)</t>
  </si>
  <si>
    <t>1.2.2. Ingénierie système (0,5h)</t>
  </si>
  <si>
    <t>1.3.1. Paramètres de la compétitivité  (0,5h)</t>
  </si>
  <si>
    <t>1.3.2. Compromis complexité-efficacité-coût (0,5h)</t>
  </si>
  <si>
    <t>Modifier des pied d'un drone</t>
  </si>
  <si>
    <t xml:space="preserve">Stabilité </t>
  </si>
  <si>
    <t>Résistance</t>
  </si>
  <si>
    <t>Poids</t>
  </si>
  <si>
    <t>«Projet »</t>
  </si>
  <si>
    <t>?</t>
  </si>
  <si>
    <t>Projet Mecanodrone</t>
  </si>
  <si>
    <r>
      <t xml:space="preserve">CO1.2. </t>
    </r>
    <r>
      <rPr>
        <sz val="11"/>
        <color rgb="FF000000"/>
        <rFont val="Calibri"/>
        <family val="2"/>
        <scheme val="minor"/>
      </rPr>
      <t xml:space="preserve">Justifier le choix d’une solution selon des contraintes d’ergonomie et de design </t>
    </r>
  </si>
  <si>
    <r>
      <rPr>
        <b/>
        <sz val="11"/>
        <color theme="1"/>
        <rFont val="Calibri"/>
        <family val="2"/>
        <scheme val="minor"/>
      </rPr>
      <t>CO1.3.</t>
    </r>
    <r>
      <rPr>
        <sz val="11"/>
        <color theme="1"/>
        <rFont val="Calibri"/>
        <family val="2"/>
        <scheme val="minor"/>
      </rPr>
      <t xml:space="preserve"> Justifier les solutions constructives d’un produit au regard des performances environnementales et estimer leur impact sur l’efficacité globale </t>
    </r>
  </si>
  <si>
    <r>
      <t>CO3.2.</t>
    </r>
    <r>
      <rPr>
        <sz val="11"/>
        <color rgb="FF000000"/>
        <rFont val="Calibri"/>
        <family val="2"/>
        <scheme val="minor"/>
      </rPr>
      <t xml:space="preserve"> Identifier et caractériser l’agencement matériel et/ou logiciel d’un produit  </t>
    </r>
  </si>
  <si>
    <r>
      <rPr>
        <b/>
        <sz val="11"/>
        <color theme="1"/>
        <rFont val="Calibri"/>
        <family val="2"/>
        <scheme val="minor"/>
      </rPr>
      <t>CO3.3.</t>
    </r>
    <r>
      <rPr>
        <sz val="11"/>
        <color theme="1"/>
        <rFont val="Calibri"/>
        <family val="2"/>
        <scheme val="minor"/>
      </rPr>
      <t xml:space="preserve"> Identifier et caractériser le fonctionnement temporel d’un produit ou d’un processus </t>
    </r>
  </si>
  <si>
    <r>
      <rPr>
        <b/>
        <sz val="11"/>
        <color theme="1"/>
        <rFont val="Calibri"/>
        <family val="2"/>
        <scheme val="minor"/>
      </rPr>
      <t>CO3.4.</t>
    </r>
    <r>
      <rPr>
        <sz val="11"/>
        <color theme="1"/>
        <rFont val="Calibri"/>
        <family val="2"/>
        <scheme val="minor"/>
      </rPr>
      <t xml:space="preserve"> Identifier et caractériser des solutions techniques  </t>
    </r>
  </si>
  <si>
    <r>
      <rPr>
        <b/>
        <sz val="11"/>
        <color rgb="FF000000"/>
        <rFont val="Calibri"/>
        <family val="2"/>
        <scheme val="minor"/>
      </rPr>
      <t>CO4.2.</t>
    </r>
    <r>
      <rPr>
        <sz val="11"/>
        <color rgb="FF000000"/>
        <rFont val="Calibri"/>
        <family val="2"/>
        <scheme val="minor"/>
      </rPr>
      <t xml:space="preserve"> Décrire le fonctionnement et/ou l’exploitation d’un produit en utilisant l'outil de description le plus pertinent </t>
    </r>
  </si>
  <si>
    <r>
      <rPr>
        <b/>
        <sz val="11"/>
        <color theme="1"/>
        <rFont val="Calibri"/>
        <family val="2"/>
        <scheme val="minor"/>
      </rPr>
      <t>CO2.2.</t>
    </r>
    <r>
      <rPr>
        <sz val="11"/>
        <color theme="1"/>
        <rFont val="Calibri"/>
        <family val="2"/>
        <scheme val="minor"/>
      </rPr>
      <t xml:space="preserve"> Évaluer la compétitivité d’un produit d’un point de vue technique et économique </t>
    </r>
  </si>
  <si>
    <t>- Evaluer le rapport entre prix et performence du système (C02,2)</t>
  </si>
  <si>
    <r>
      <rPr>
        <b/>
        <sz val="11"/>
        <color theme="1"/>
        <rFont val="Calibri"/>
        <family val="2"/>
        <scheme val="minor"/>
      </rPr>
      <t>CO4.3.</t>
    </r>
    <r>
      <rPr>
        <sz val="11"/>
        <color theme="1"/>
        <rFont val="Calibri"/>
        <family val="2"/>
        <scheme val="minor"/>
      </rPr>
      <t xml:space="preserve"> Présenter de manière argumentée des démarches, des résultats, y compris dans une langue étrangère </t>
    </r>
  </si>
  <si>
    <t>Imprimer et tester la solution (C07,1)</t>
  </si>
  <si>
    <t>Proposer sous formes de croquis plusieurs solutions (C05-6)</t>
  </si>
  <si>
    <t>Modifier le design (C05-6)</t>
  </si>
  <si>
    <t>Comprendre la notion de système et identifier la structure à modifier parmis les sous systèmes (SysMl) (C05-2)</t>
  </si>
  <si>
    <t>Proposer des matériaux permettant de réduir l'impact environnemental tout préservant les performences (C01,2 - C05,2)</t>
  </si>
  <si>
    <t>- Animer une équipe, planifier le projet, en dégader les principales phases. (C05,1)</t>
  </si>
  <si>
    <t xml:space="preserve"> Partager se projet entre IT et ETLV, préparer en amont cette activité pour restituer les résultats d'IT lors de la classe d'etlv</t>
  </si>
  <si>
    <t xml:space="preserve"> - Restituer les travaux effectués avec les outils adaptés en langue étrangére ( ETLV ) (C04,1 C04,3)</t>
  </si>
  <si>
    <t xml:space="preserve"> - Produire la chaine d'énergie et d'information (C04,1 C04,3)</t>
  </si>
  <si>
    <t xml:space="preserve"> - Animer un brainstorming sur la chaine d'énergie et d'information et en présenter les résultats</t>
  </si>
  <si>
    <t>Séquence 1 MEI</t>
  </si>
  <si>
    <t>Séquence 2 MEI</t>
  </si>
  <si>
    <t>Séquence 3 MI</t>
  </si>
  <si>
    <t>Séquence 4 ME</t>
  </si>
  <si>
    <t>Séquence 5 MEI</t>
  </si>
  <si>
    <t>Séquence 6 IE</t>
  </si>
  <si>
    <t>Séquence 7 ME</t>
  </si>
  <si>
    <t>Séquence 8 M</t>
  </si>
  <si>
    <t>Séquence 9 MEI</t>
  </si>
  <si>
    <t>Séquence 10 MEI</t>
  </si>
  <si>
    <t>Modifier le design ou l'architecture d'un produit pour améliorer l'impact environnemental du produit (C05,6)</t>
  </si>
  <si>
    <t>Proposer une démarche de conception permettant de répondre à temps à la problématique (Modifier un diagramme Gantt) (C05,4)</t>
  </si>
  <si>
    <t>Modifier le diagramme des exigences pour correspondre à la solution technique retenue par les élèves</t>
  </si>
  <si>
    <t>1.1. / 1.2. / 1.3. / 1.4. / 2.3. / 2.4. / 4.1. / 4.2. / 4.3. / 5.1. / 5.2. / 5.3.</t>
  </si>
  <si>
    <t>1.2. / 6.1. / 6.2. / 6.3.</t>
  </si>
  <si>
    <t>Maison connecté</t>
  </si>
  <si>
    <t>Gestion du chauffage</t>
  </si>
  <si>
    <t>Gestion des lumières</t>
  </si>
  <si>
    <t>Idées</t>
  </si>
  <si>
    <t>Détection des dangers</t>
  </si>
  <si>
    <t>Modifier un interupteur pour le rendre inteligent</t>
  </si>
  <si>
    <t>Rajouter un détecteur de présence sur le capot de l'interupteur pour détecter une présence, après un certain temps l'interupteur coupe la lumière (solution Legrand)</t>
  </si>
  <si>
    <t>Détection de chutes qui va appeler les urgences, allumer une caméra pour vérifier la chute, alarmes …</t>
  </si>
  <si>
    <t>Maison qui s'adapte aux handicaps de ses habitants, gestion centraliser des lumières, chauffages.</t>
  </si>
  <si>
    <t>Gestion des ouvertures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</si>
</sst>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8">
    <font>
      <sz val="11"/>
      <color theme="1"/>
      <name val="Calibri"/>
      <family val="2"/>
      <scheme val="minor"/>
    </font>
    <font>
      <sz val="8"/>
      <color theme="1"/>
      <name val="Calibri"/>
      <family val="2"/>
      <scheme val="minor"/>
    </font>
    <font>
      <u/>
      <sz val="11"/>
      <color theme="10"/>
      <name val="Calibri"/>
      <family val="2"/>
      <scheme val="minor"/>
    </font>
    <font>
      <b/>
      <sz val="18"/>
      <color theme="1"/>
      <name val="Arial"/>
      <family val="2"/>
    </font>
    <font>
      <b/>
      <sz val="14"/>
      <color theme="1"/>
      <name val="Arial"/>
      <family val="2"/>
    </font>
    <font>
      <b/>
      <sz val="12"/>
      <color theme="1"/>
      <name val="Arial"/>
      <family val="2"/>
    </font>
    <font>
      <sz val="12"/>
      <color theme="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1"/>
      <color rgb="FF000000"/>
      <name val="Arial"/>
      <family val="2"/>
    </font>
    <font>
      <sz val="7"/>
      <color rgb="FF000000"/>
      <name val="Times New Roman"/>
      <family val="1"/>
    </font>
    <font>
      <b/>
      <sz val="11"/>
      <color theme="8" tint="-0.249977111117893"/>
      <name val="Calibri"/>
      <family val="2"/>
      <scheme val="minor"/>
    </font>
    <font>
      <b/>
      <sz val="11"/>
      <color theme="8" tint="-0.249977111117893"/>
      <name val="Arial"/>
      <family val="2"/>
    </font>
    <font>
      <sz val="11"/>
      <color theme="8" tint="-0.249977111117893"/>
      <name val="Calibri"/>
      <family val="2"/>
      <scheme val="minor"/>
    </font>
    <font>
      <sz val="10.5"/>
      <color theme="8" tint="-0.249977111117893"/>
      <name val="Calibri"/>
      <family val="2"/>
      <scheme val="minor"/>
    </font>
    <font>
      <b/>
      <sz val="10"/>
      <color theme="8" tint="-0.249977111117893"/>
      <name val="Calibri"/>
      <family val="2"/>
      <scheme val="minor"/>
    </font>
    <font>
      <sz val="10"/>
      <color theme="8" tint="-0.249977111117893"/>
      <name val="Calibri"/>
      <family val="2"/>
      <scheme val="minor"/>
    </font>
    <font>
      <sz val="18"/>
      <color theme="5"/>
      <name val="Calibri"/>
      <family val="2"/>
      <scheme val="minor"/>
    </font>
    <font>
      <sz val="18"/>
      <color theme="5"/>
      <name val="Arial"/>
      <family val="2"/>
    </font>
    <font>
      <b/>
      <sz val="14"/>
      <color rgb="FF000000"/>
      <name val="Calibri"/>
      <family val="2"/>
      <scheme val="minor"/>
    </font>
    <font>
      <b/>
      <sz val="14"/>
      <color rgb="FF000000"/>
      <name val="Arial"/>
      <family val="2"/>
    </font>
    <font>
      <sz val="11"/>
      <color rgb="FF007F9F"/>
      <name val="Wingdings 2"/>
      <family val="1"/>
      <charset val="2"/>
    </font>
    <font>
      <sz val="7"/>
      <color rgb="FF007F9F"/>
      <name val="Times New Roman"/>
      <family val="1"/>
    </font>
    <font>
      <i/>
      <sz val="10"/>
      <color rgb="FF000000"/>
      <name val="Calibri"/>
      <family val="2"/>
      <scheme val="minor"/>
    </font>
    <font>
      <i/>
      <sz val="11"/>
      <color rgb="FF000000"/>
      <name val="Calibri"/>
      <family val="2"/>
      <scheme val="minor"/>
    </font>
    <font>
      <sz val="11"/>
      <color rgb="FF007F9F"/>
      <name val="Arial"/>
      <family val="2"/>
    </font>
    <font>
      <sz val="12"/>
      <color rgb="FF000000"/>
      <name val="Calibri"/>
      <family val="2"/>
      <scheme val="minor"/>
    </font>
    <font>
      <i/>
      <sz val="10.5"/>
      <color rgb="FF000000"/>
      <name val="Calibri"/>
      <family val="2"/>
      <scheme val="minor"/>
    </font>
    <font>
      <sz val="11"/>
      <color rgb="FF000000"/>
      <name val="Arial"/>
      <family val="2"/>
    </font>
    <font>
      <sz val="12"/>
      <color rgb="FF0062AC"/>
      <name val="Segoe UI Symbol"/>
      <family val="2"/>
    </font>
    <font>
      <sz val="7"/>
      <color rgb="FF0062AC"/>
      <name val="Times New Roman"/>
      <family val="1"/>
    </font>
    <font>
      <sz val="14"/>
      <color theme="1"/>
      <name val="Calibri"/>
      <family val="2"/>
      <scheme val="minor"/>
    </font>
    <font>
      <sz val="11"/>
      <color rgb="FF0062AC"/>
      <name val="Segoe UI Symbol"/>
      <family val="1"/>
      <charset val="2"/>
    </font>
    <font>
      <sz val="11"/>
      <color rgb="FF000000"/>
      <name val="Segoe UI Symbol"/>
      <family val="2"/>
    </font>
    <font>
      <b/>
      <sz val="18"/>
      <color theme="5"/>
      <name val="Calibri"/>
      <family val="2"/>
      <scheme val="minor"/>
    </font>
    <font>
      <b/>
      <sz val="18"/>
      <color theme="5"/>
      <name val="Arial"/>
      <family val="2"/>
    </font>
    <font>
      <sz val="11"/>
      <color theme="5"/>
      <name val="Calibri"/>
      <family val="2"/>
      <scheme val="minor"/>
    </font>
    <font>
      <sz val="9"/>
      <color rgb="FF000000"/>
      <name val="Calibri"/>
      <family val="2"/>
      <scheme val="minor"/>
    </font>
    <font>
      <i/>
      <sz val="9"/>
      <color rgb="FF000000"/>
      <name val="Calibri"/>
      <family val="2"/>
      <scheme val="minor"/>
    </font>
    <font>
      <sz val="14"/>
      <color rgb="FF000000"/>
      <name val="Calibri"/>
      <family val="2"/>
      <scheme val="minor"/>
    </font>
    <font>
      <b/>
      <i/>
      <sz val="11"/>
      <color rgb="FF000000"/>
      <name val="Calibri"/>
      <family val="2"/>
      <scheme val="minor"/>
    </font>
    <font>
      <b/>
      <sz val="12"/>
      <color rgb="FF0062AC"/>
      <name val="Arial"/>
      <family val="2"/>
    </font>
    <font>
      <sz val="11"/>
      <color rgb="FF007F9F"/>
      <name val="Calibri"/>
      <family val="2"/>
      <scheme val="minor"/>
    </font>
    <font>
      <sz val="11"/>
      <color rgb="FF0062AC"/>
      <name val="Calibri"/>
      <family val="2"/>
      <scheme val="minor"/>
    </font>
    <font>
      <b/>
      <sz val="11"/>
      <color rgb="FF0062AC"/>
      <name val="Calibri"/>
      <family val="2"/>
      <scheme val="minor"/>
    </font>
    <font>
      <b/>
      <sz val="12"/>
      <color rgb="FF000000"/>
      <name val="Calibri"/>
      <family val="2"/>
      <scheme val="minor"/>
    </font>
    <font>
      <b/>
      <sz val="12"/>
      <color rgb="FF000000"/>
      <name val="Arial"/>
      <family val="2"/>
    </font>
    <font>
      <sz val="10"/>
      <color rgb="FF000000"/>
      <name val="Arial"/>
      <family val="2"/>
    </font>
    <font>
      <b/>
      <sz val="10"/>
      <color rgb="FF000000"/>
      <name val="Calibri"/>
      <family val="2"/>
      <scheme val="minor"/>
    </font>
    <font>
      <b/>
      <sz val="10"/>
      <color rgb="FF000000"/>
      <name val="Arial"/>
      <family val="2"/>
    </font>
    <font>
      <sz val="10"/>
      <color rgb="FF007F9F"/>
      <name val="Wingdings 2"/>
      <family val="1"/>
      <charset val="2"/>
    </font>
    <font>
      <sz val="10"/>
      <color rgb="FF007F9F"/>
      <name val="Arial"/>
      <family val="2"/>
    </font>
    <font>
      <sz val="10"/>
      <color rgb="FF000000"/>
      <name val="Calibri"/>
      <family val="2"/>
      <scheme val="minor"/>
    </font>
    <font>
      <sz val="11"/>
      <name val="Calibri"/>
      <family val="2"/>
      <scheme val="minor"/>
    </font>
    <font>
      <i/>
      <sz val="10"/>
      <color rgb="FF00B0F0"/>
      <name val="Calibri"/>
      <family val="2"/>
      <scheme val="minor"/>
    </font>
    <font>
      <b/>
      <sz val="11"/>
      <color rgb="FF00B0F0"/>
      <name val="Calibri"/>
      <family val="2"/>
      <scheme val="minor"/>
    </font>
    <font>
      <b/>
      <sz val="14"/>
      <name val="Calibri"/>
      <family val="2"/>
      <scheme val="minor"/>
    </font>
    <font>
      <b/>
      <sz val="20"/>
      <color theme="1"/>
      <name val="Calibri"/>
      <family val="2"/>
      <scheme val="minor"/>
    </font>
    <font>
      <b/>
      <sz val="11"/>
      <color rgb="FFFF0000"/>
      <name val="Calibri"/>
      <family val="2"/>
      <scheme val="minor"/>
    </font>
    <font>
      <b/>
      <sz val="11"/>
      <name val="Calibri"/>
      <family val="2"/>
      <scheme val="minor"/>
    </font>
    <font>
      <sz val="12"/>
      <color theme="1"/>
      <name val="Calibri"/>
      <family val="2"/>
      <scheme val="minor"/>
    </font>
    <font>
      <sz val="18"/>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16"/>
      <name val="Calibri"/>
      <family val="2"/>
      <scheme val="minor"/>
    </font>
    <font>
      <i/>
      <sz val="10"/>
      <name val="Calibri"/>
      <family val="2"/>
      <scheme val="minor"/>
    </font>
    <font>
      <sz val="10"/>
      <name val="Calibri"/>
      <family val="2"/>
      <scheme val="minor"/>
    </font>
    <font>
      <sz val="10"/>
      <color theme="0"/>
      <name val="Calibri"/>
      <family val="2"/>
      <scheme val="minor"/>
    </font>
    <font>
      <b/>
      <sz val="12"/>
      <name val="Calibri"/>
      <family val="2"/>
      <scheme val="minor"/>
    </font>
    <font>
      <b/>
      <sz val="8"/>
      <color theme="0"/>
      <name val="Calibri"/>
      <family val="2"/>
      <scheme val="minor"/>
    </font>
    <font>
      <b/>
      <sz val="8"/>
      <color theme="9" tint="-0.499984740745262"/>
      <name val="Calibri"/>
      <family val="2"/>
      <scheme val="minor"/>
    </font>
    <font>
      <sz val="20"/>
      <color theme="1"/>
      <name val="Arial"/>
      <family val="2"/>
    </font>
    <font>
      <sz val="20"/>
      <color theme="1"/>
      <name val="Calibri"/>
      <family val="2"/>
      <scheme val="minor"/>
    </font>
    <font>
      <sz val="12"/>
      <name val="Arial"/>
      <family val="2"/>
    </font>
    <font>
      <b/>
      <sz val="12"/>
      <name val="Arial"/>
      <family val="2"/>
    </font>
    <font>
      <sz val="12"/>
      <color rgb="FFFF0000"/>
      <name val="Arial"/>
      <family val="2"/>
    </font>
    <font>
      <i/>
      <sz val="12"/>
      <name val="Arial"/>
      <family val="2"/>
    </font>
    <font>
      <sz val="12"/>
      <color theme="0"/>
      <name val="Arial"/>
      <family val="2"/>
    </font>
    <font>
      <b/>
      <sz val="14"/>
      <name val="Arial"/>
      <family val="2"/>
    </font>
    <font>
      <b/>
      <sz val="24"/>
      <color theme="9" tint="-0.499984740745262"/>
      <name val="Arial"/>
      <family val="2"/>
    </font>
    <font>
      <b/>
      <sz val="16"/>
      <color theme="9" tint="-0.249977111117893"/>
      <name val="Calibri"/>
      <family val="2"/>
      <scheme val="minor"/>
    </font>
    <font>
      <sz val="12"/>
      <name val="Calibri"/>
      <family val="2"/>
      <scheme val="minor"/>
    </font>
    <font>
      <b/>
      <sz val="12"/>
      <color theme="9" tint="-0.499984740745262"/>
      <name val="Calibri"/>
      <family val="2"/>
      <scheme val="minor"/>
    </font>
    <font>
      <b/>
      <sz val="11"/>
      <name val="Calibri"/>
      <family val="2"/>
    </font>
    <font>
      <b/>
      <sz val="11"/>
      <color rgb="FF2E74B5"/>
      <name val="Calibri"/>
      <family val="2"/>
      <scheme val="minor"/>
    </font>
    <font>
      <b/>
      <i/>
      <sz val="11"/>
      <color rgb="FF00B0F0"/>
      <name val="Calibri"/>
      <family val="2"/>
      <scheme val="minor"/>
    </font>
    <font>
      <sz val="12"/>
      <color theme="1"/>
      <name val="Helvetica"/>
      <family val="2"/>
    </font>
    <font>
      <sz val="11"/>
      <color theme="1"/>
      <name val="Calibri"/>
      <family val="2"/>
    </font>
    <font>
      <b/>
      <sz val="13"/>
      <color rgb="FF00B0F0"/>
      <name val="Calibri"/>
      <family val="2"/>
      <scheme val="minor"/>
    </font>
    <font>
      <b/>
      <sz val="16"/>
      <color theme="9" tint="-0.249977111117893"/>
      <name val="Times New Roman"/>
      <family val="1"/>
    </font>
    <font>
      <sz val="12"/>
      <color rgb="FF000000"/>
      <name val="Arial"/>
      <family val="2"/>
    </font>
    <font>
      <b/>
      <sz val="10"/>
      <color rgb="FF00B0F0"/>
      <name val="Calibri"/>
      <family val="2"/>
      <scheme val="minor"/>
    </font>
    <font>
      <b/>
      <sz val="12"/>
      <color theme="9" tint="-0.499984740745262"/>
      <name val="Times New Roman"/>
      <family val="1"/>
    </font>
    <font>
      <b/>
      <sz val="12"/>
      <color theme="1"/>
      <name val="Calibri"/>
      <family val="2"/>
      <scheme val="minor"/>
    </font>
    <font>
      <b/>
      <sz val="10"/>
      <color theme="1"/>
      <name val="Calibri"/>
      <family val="2"/>
      <scheme val="minor"/>
    </font>
    <font>
      <b/>
      <sz val="16"/>
      <color theme="1"/>
      <name val="Arial"/>
      <family val="2"/>
    </font>
  </fonts>
  <fills count="4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BFBFBF"/>
        <bgColor indexed="64"/>
      </patternFill>
    </fill>
    <fill>
      <patternFill patternType="solid">
        <fgColor rgb="FFBDD6EE"/>
        <bgColor indexed="64"/>
      </patternFill>
    </fill>
    <fill>
      <patternFill patternType="solid">
        <fgColor rgb="FFC6D9F1"/>
        <bgColor indexed="64"/>
      </patternFill>
    </fill>
    <fill>
      <patternFill patternType="solid">
        <fgColor rgb="FFDBE5F1"/>
        <bgColor indexed="64"/>
      </patternFill>
    </fill>
    <fill>
      <patternFill patternType="solid">
        <fgColor rgb="FFD9E2F3"/>
        <bgColor indexed="64"/>
      </patternFill>
    </fill>
    <fill>
      <patternFill patternType="solid">
        <fgColor rgb="FFD0CECE"/>
        <bgColor indexed="64"/>
      </patternFill>
    </fill>
    <fill>
      <patternFill patternType="solid">
        <fgColor rgb="FFD9D9D9"/>
        <bgColor indexed="64"/>
      </patternFill>
    </fill>
    <fill>
      <patternFill patternType="solid">
        <fgColor rgb="FFB3B3B3"/>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rgb="FFC00000"/>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7C8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FF6699"/>
        <bgColor indexed="64"/>
      </patternFill>
    </fill>
    <fill>
      <patternFill patternType="solid">
        <fgColor theme="0" tint="-0.14999847407452621"/>
        <bgColor indexed="64"/>
      </patternFill>
    </fill>
    <fill>
      <patternFill patternType="solid">
        <fgColor theme="2"/>
        <bgColor indexed="64"/>
      </patternFill>
    </fill>
    <fill>
      <patternFill patternType="solid">
        <fgColor rgb="FFFF66CC"/>
        <bgColor indexed="64"/>
      </patternFill>
    </fill>
  </fills>
  <borders count="8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style="medium">
        <color indexed="64"/>
      </left>
      <right/>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style="dashed">
        <color auto="1"/>
      </top>
      <bottom style="dashed">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diagonal/>
    </border>
    <border>
      <left style="double">
        <color auto="1"/>
      </left>
      <right style="thin">
        <color auto="1"/>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thin">
        <color indexed="64"/>
      </top>
      <bottom/>
      <diagonal/>
    </border>
    <border>
      <left/>
      <right style="medium">
        <color rgb="FF000000"/>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double">
        <color auto="1"/>
      </right>
      <top/>
      <bottom style="thin">
        <color auto="1"/>
      </bottom>
      <diagonal/>
    </border>
    <border>
      <left/>
      <right style="thin">
        <color auto="1"/>
      </right>
      <top/>
      <bottom style="hair">
        <color auto="1"/>
      </bottom>
      <diagonal/>
    </border>
  </borders>
  <cellStyleXfs count="4">
    <xf numFmtId="0" fontId="0" fillId="0" borderId="0"/>
    <xf numFmtId="0" fontId="2" fillId="0" borderId="0" applyNumberFormat="0" applyFill="0" applyBorder="0" applyAlignment="0" applyProtection="0"/>
    <xf numFmtId="0" fontId="63" fillId="0" borderId="0"/>
    <xf numFmtId="0" fontId="61" fillId="0" borderId="0"/>
  </cellStyleXfs>
  <cellXfs count="1307">
    <xf numFmtId="0" fontId="0" fillId="0" borderId="0" xfId="0"/>
    <xf numFmtId="0" fontId="0" fillId="0" borderId="0" xfId="0" applyAlignment="1">
      <alignment horizontal="center"/>
    </xf>
    <xf numFmtId="0" fontId="0" fillId="2" borderId="10" xfId="0" applyFill="1" applyBorder="1"/>
    <xf numFmtId="0" fontId="0" fillId="2" borderId="11" xfId="0" applyFill="1" applyBorder="1"/>
    <xf numFmtId="0" fontId="0" fillId="3" borderId="10" xfId="0" applyFill="1" applyBorder="1"/>
    <xf numFmtId="0" fontId="0" fillId="3" borderId="11" xfId="0" applyFill="1" applyBorder="1"/>
    <xf numFmtId="0" fontId="0" fillId="4" borderId="10" xfId="0" applyFill="1" applyBorder="1"/>
    <xf numFmtId="0" fontId="0" fillId="4" borderId="11" xfId="0" applyFill="1" applyBorder="1"/>
    <xf numFmtId="0" fontId="1" fillId="2" borderId="11" xfId="0" applyFont="1" applyFill="1" applyBorder="1"/>
    <xf numFmtId="0" fontId="5" fillId="0" borderId="0" xfId="0" applyFont="1"/>
    <xf numFmtId="0" fontId="6" fillId="0" borderId="0" xfId="0" applyFont="1"/>
    <xf numFmtId="0" fontId="4" fillId="0" borderId="0" xfId="0" applyFont="1"/>
    <xf numFmtId="0" fontId="4" fillId="0" borderId="0" xfId="0" applyFont="1" applyAlignment="1">
      <alignment horizontal="center"/>
    </xf>
    <xf numFmtId="0" fontId="0" fillId="2" borderId="0" xfId="0" applyFill="1"/>
    <xf numFmtId="0" fontId="5" fillId="0" borderId="0" xfId="0" applyFont="1" applyAlignment="1">
      <alignment horizontal="left"/>
    </xf>
    <xf numFmtId="0" fontId="0" fillId="0" borderId="0" xfId="0" applyAlignment="1">
      <alignment wrapText="1"/>
    </xf>
    <xf numFmtId="0" fontId="8" fillId="0" borderId="10" xfId="0" applyFont="1" applyBorder="1" applyAlignment="1">
      <alignment vertical="center"/>
    </xf>
    <xf numFmtId="0" fontId="8" fillId="0" borderId="0" xfId="0" applyFont="1" applyAlignment="1">
      <alignment vertical="center"/>
    </xf>
    <xf numFmtId="0" fontId="0" fillId="0" borderId="0" xfId="0" applyAlignment="1">
      <alignment horizontal="center" wrapText="1"/>
    </xf>
    <xf numFmtId="0" fontId="9" fillId="0" borderId="23" xfId="0" applyFont="1" applyBorder="1" applyAlignment="1">
      <alignment vertical="center" wrapText="1"/>
    </xf>
    <xf numFmtId="0" fontId="9"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16" fontId="8" fillId="0" borderId="29" xfId="0" quotePrefix="1" applyNumberFormat="1" applyFont="1" applyBorder="1" applyAlignment="1">
      <alignment horizontal="center" vertical="center" wrapText="1"/>
    </xf>
    <xf numFmtId="2" fontId="8" fillId="0" borderId="25" xfId="0" quotePrefix="1" applyNumberFormat="1" applyFont="1" applyBorder="1" applyAlignment="1">
      <alignment horizontal="center" vertical="center" wrapText="1"/>
    </xf>
    <xf numFmtId="16" fontId="8" fillId="0" borderId="25" xfId="0" applyNumberFormat="1"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16" fillId="0" borderId="25"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quotePrefix="1" applyFont="1" applyBorder="1" applyAlignment="1">
      <alignment horizontal="center" vertical="center" wrapText="1"/>
    </xf>
    <xf numFmtId="0" fontId="14"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12" fillId="0" borderId="25" xfId="0" applyFont="1" applyBorder="1" applyAlignment="1">
      <alignment horizontal="center" vertical="center" wrapText="1"/>
    </xf>
    <xf numFmtId="0" fontId="16" fillId="0" borderId="33" xfId="0" applyFont="1" applyBorder="1" applyAlignment="1">
      <alignment horizontal="center" vertical="center" wrapText="1"/>
    </xf>
    <xf numFmtId="0" fontId="17" fillId="0" borderId="11" xfId="0" quotePrefix="1" applyFont="1" applyBorder="1" applyAlignment="1">
      <alignment horizontal="center" vertical="center" wrapText="1"/>
    </xf>
    <xf numFmtId="0" fontId="0" fillId="0" borderId="0" xfId="0" applyAlignment="1">
      <alignment horizontal="left" vertical="center"/>
    </xf>
    <xf numFmtId="0" fontId="9" fillId="9" borderId="43" xfId="0" applyFont="1" applyFill="1" applyBorder="1" applyAlignment="1">
      <alignment horizontal="left" vertical="center" wrapText="1"/>
    </xf>
    <xf numFmtId="0" fontId="9" fillId="9" borderId="43" xfId="0" applyFont="1" applyFill="1" applyBorder="1" applyAlignment="1">
      <alignment horizontal="center" vertical="center" wrapText="1"/>
    </xf>
    <xf numFmtId="0" fontId="22" fillId="0" borderId="43" xfId="0" applyFont="1" applyBorder="1" applyAlignment="1">
      <alignment horizontal="left" vertical="center" wrapText="1"/>
    </xf>
    <xf numFmtId="0" fontId="22" fillId="0" borderId="43" xfId="0" applyFont="1" applyBorder="1" applyAlignment="1">
      <alignment horizontal="left" vertical="center"/>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8" fillId="0" borderId="43" xfId="0" applyFont="1" applyBorder="1" applyAlignment="1">
      <alignment horizontal="left" vertical="center" wrapText="1"/>
    </xf>
    <xf numFmtId="0" fontId="9" fillId="0" borderId="43" xfId="0" applyFont="1" applyBorder="1" applyAlignment="1">
      <alignment horizontal="center" vertical="center" wrapText="1"/>
    </xf>
    <xf numFmtId="0" fontId="25" fillId="0" borderId="27" xfId="0" applyFont="1" applyBorder="1" applyAlignment="1">
      <alignment horizontal="left" vertical="center" wrapText="1"/>
    </xf>
    <xf numFmtId="0" fontId="24" fillId="0" borderId="43" xfId="0" applyFont="1" applyBorder="1" applyAlignment="1">
      <alignment horizontal="left" vertical="center" wrapText="1"/>
    </xf>
    <xf numFmtId="0" fontId="27" fillId="0" borderId="43" xfId="0" applyFont="1" applyBorder="1" applyAlignment="1">
      <alignment horizontal="center" vertical="center" wrapText="1"/>
    </xf>
    <xf numFmtId="0" fontId="28" fillId="0" borderId="43" xfId="0" applyFont="1" applyBorder="1" applyAlignment="1">
      <alignment horizontal="left" vertical="center" wrapText="1"/>
    </xf>
    <xf numFmtId="0" fontId="25" fillId="0" borderId="43" xfId="0" applyFont="1" applyBorder="1" applyAlignment="1">
      <alignment horizontal="left" vertical="center" wrapText="1"/>
    </xf>
    <xf numFmtId="0" fontId="9" fillId="10" borderId="43" xfId="0" applyFont="1" applyFill="1" applyBorder="1" applyAlignment="1">
      <alignment horizontal="left" vertical="center" wrapText="1"/>
    </xf>
    <xf numFmtId="0" fontId="9" fillId="10" borderId="43" xfId="0" applyFont="1" applyFill="1" applyBorder="1" applyAlignment="1">
      <alignment horizontal="center" vertical="center" wrapText="1"/>
    </xf>
    <xf numFmtId="0" fontId="9" fillId="10" borderId="24" xfId="0" applyFont="1" applyFill="1" applyBorder="1" applyAlignment="1">
      <alignment horizontal="left" vertical="center" wrapText="1"/>
    </xf>
    <xf numFmtId="0" fontId="25" fillId="0" borderId="13" xfId="0" applyFont="1" applyBorder="1" applyAlignment="1">
      <alignment horizontal="left" vertical="center" wrapText="1"/>
    </xf>
    <xf numFmtId="0" fontId="29" fillId="0" borderId="43" xfId="0" applyFont="1" applyBorder="1" applyAlignment="1">
      <alignment horizontal="left" vertical="center" wrapText="1"/>
    </xf>
    <xf numFmtId="0" fontId="9" fillId="9" borderId="24"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8" fillId="9" borderId="43" xfId="0" applyFont="1" applyFill="1" applyBorder="1" applyAlignment="1">
      <alignment horizontal="left" vertical="center" wrapText="1"/>
    </xf>
    <xf numFmtId="0" fontId="30" fillId="0" borderId="43" xfId="0" applyFont="1" applyBorder="1" applyAlignment="1">
      <alignment horizontal="left" vertical="center" wrapText="1" indent="3"/>
    </xf>
    <xf numFmtId="0" fontId="18" fillId="0" borderId="0" xfId="0" applyFont="1" applyAlignment="1">
      <alignment horizontal="left" vertical="center"/>
    </xf>
    <xf numFmtId="0" fontId="8" fillId="9" borderId="24" xfId="0" applyFont="1" applyFill="1" applyBorder="1" applyAlignment="1">
      <alignment horizontal="left" vertical="center" wrapText="1"/>
    </xf>
    <xf numFmtId="0" fontId="22" fillId="0" borderId="27" xfId="0" applyFont="1" applyBorder="1" applyAlignment="1">
      <alignment horizontal="left" vertical="center" wrapText="1"/>
    </xf>
    <xf numFmtId="0" fontId="32" fillId="0" borderId="0" xfId="0" applyFont="1" applyAlignment="1">
      <alignment horizontal="left" vertical="center"/>
    </xf>
    <xf numFmtId="0" fontId="29" fillId="0" borderId="13" xfId="0" applyFont="1" applyBorder="1" applyAlignment="1">
      <alignment horizontal="left" vertical="center" wrapText="1" indent="2"/>
    </xf>
    <xf numFmtId="0" fontId="9" fillId="9" borderId="27" xfId="0" applyFont="1" applyFill="1" applyBorder="1" applyAlignment="1">
      <alignment horizontal="left" vertical="center" wrapText="1"/>
    </xf>
    <xf numFmtId="0" fontId="22" fillId="0" borderId="4" xfId="0" applyFont="1" applyBorder="1" applyAlignment="1">
      <alignment horizontal="left" vertical="center" wrapText="1"/>
    </xf>
    <xf numFmtId="0" fontId="8" fillId="0" borderId="12" xfId="0" applyFont="1" applyBorder="1" applyAlignment="1">
      <alignment horizontal="center" vertical="center" wrapText="1"/>
    </xf>
    <xf numFmtId="0" fontId="22" fillId="0" borderId="7" xfId="0" applyFont="1" applyBorder="1" applyAlignment="1">
      <alignment horizontal="left" vertical="center" wrapText="1"/>
    </xf>
    <xf numFmtId="0" fontId="30" fillId="0" borderId="7" xfId="0" applyFont="1" applyBorder="1" applyAlignment="1">
      <alignment horizontal="left" vertical="center" wrapText="1" indent="3"/>
    </xf>
    <xf numFmtId="0" fontId="8" fillId="0" borderId="7" xfId="0" quotePrefix="1" applyFont="1" applyBorder="1" applyAlignment="1">
      <alignment horizontal="left" vertical="center" wrapText="1" indent="3"/>
    </xf>
    <xf numFmtId="0" fontId="33" fillId="0" borderId="7" xfId="0" applyFont="1" applyBorder="1" applyAlignment="1">
      <alignment horizontal="left" vertical="center" wrapText="1"/>
    </xf>
    <xf numFmtId="0" fontId="22" fillId="0" borderId="9" xfId="0" applyFont="1" applyBorder="1" applyAlignment="1">
      <alignment horizontal="left" vertical="center" wrapText="1"/>
    </xf>
    <xf numFmtId="0" fontId="27" fillId="0" borderId="14" xfId="0" applyFont="1" applyBorder="1" applyAlignment="1">
      <alignment horizontal="left" vertical="center" wrapText="1"/>
    </xf>
    <xf numFmtId="0" fontId="9" fillId="9" borderId="26" xfId="0" applyFont="1" applyFill="1" applyBorder="1" applyAlignment="1">
      <alignment horizontal="left" vertical="center" wrapText="1"/>
    </xf>
    <xf numFmtId="0" fontId="25" fillId="0" borderId="12" xfId="0" applyFont="1" applyBorder="1" applyAlignment="1">
      <alignment vertical="center" wrapText="1"/>
    </xf>
    <xf numFmtId="0" fontId="25" fillId="0" borderId="14" xfId="0" applyFont="1" applyBorder="1" applyAlignment="1">
      <alignment vertical="center" wrapText="1"/>
    </xf>
    <xf numFmtId="0" fontId="25" fillId="0" borderId="26" xfId="0" applyFont="1" applyBorder="1" applyAlignment="1">
      <alignment horizontal="left" vertical="center" wrapText="1"/>
    </xf>
    <xf numFmtId="0" fontId="37" fillId="0" borderId="0" xfId="0" applyFont="1" applyAlignment="1">
      <alignment horizontal="left" vertical="center"/>
    </xf>
    <xf numFmtId="0" fontId="9" fillId="11" borderId="24" xfId="0" applyFont="1" applyFill="1" applyBorder="1" applyAlignment="1">
      <alignment horizontal="left" vertical="center" wrapText="1"/>
    </xf>
    <xf numFmtId="0" fontId="9" fillId="11" borderId="43" xfId="0" applyFont="1" applyFill="1" applyBorder="1" applyAlignment="1">
      <alignment horizontal="left" vertical="center" wrapText="1"/>
    </xf>
    <xf numFmtId="0" fontId="9" fillId="11" borderId="43" xfId="0" applyFont="1" applyFill="1" applyBorder="1" applyAlignment="1">
      <alignment horizontal="center" vertical="center" wrapText="1"/>
    </xf>
    <xf numFmtId="0" fontId="29" fillId="0" borderId="13" xfId="0" applyFont="1" applyBorder="1" applyAlignment="1">
      <alignment horizontal="left" vertical="center" wrapText="1" indent="4"/>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9" fillId="0" borderId="14" xfId="0" applyFont="1" applyBorder="1" applyAlignment="1">
      <alignment horizontal="left" vertical="center" wrapText="1" indent="4"/>
    </xf>
    <xf numFmtId="0" fontId="9" fillId="11" borderId="27" xfId="0" applyFont="1" applyFill="1" applyBorder="1" applyAlignment="1">
      <alignment horizontal="left" vertical="center" wrapText="1"/>
    </xf>
    <xf numFmtId="0" fontId="9" fillId="11" borderId="26" xfId="0" applyFont="1" applyFill="1" applyBorder="1" applyAlignment="1">
      <alignment horizontal="left" vertical="center" wrapText="1"/>
    </xf>
    <xf numFmtId="0" fontId="29" fillId="0" borderId="13" xfId="0" applyFont="1" applyBorder="1" applyAlignment="1">
      <alignment horizontal="left" vertical="center" wrapText="1" indent="3"/>
    </xf>
    <xf numFmtId="0" fontId="29" fillId="0" borderId="14" xfId="0" applyFont="1" applyBorder="1" applyAlignment="1">
      <alignment horizontal="left" vertical="center" wrapText="1" indent="3"/>
    </xf>
    <xf numFmtId="0" fontId="29" fillId="0" borderId="13" xfId="0" quotePrefix="1" applyFont="1" applyBorder="1" applyAlignment="1">
      <alignment horizontal="left" vertical="center" wrapText="1" indent="3"/>
    </xf>
    <xf numFmtId="0" fontId="39" fillId="0" borderId="27" xfId="0" applyFont="1" applyBorder="1" applyAlignment="1">
      <alignment horizontal="left" vertical="center" wrapText="1"/>
    </xf>
    <xf numFmtId="0" fontId="9" fillId="12" borderId="24" xfId="0" applyFont="1" applyFill="1" applyBorder="1" applyAlignment="1">
      <alignment horizontal="left" vertical="center" wrapText="1"/>
    </xf>
    <xf numFmtId="0" fontId="9" fillId="12" borderId="43" xfId="0" applyFont="1" applyFill="1" applyBorder="1" applyAlignment="1">
      <alignment horizontal="left" vertical="center" wrapText="1"/>
    </xf>
    <xf numFmtId="0" fontId="9" fillId="12" borderId="43" xfId="0" applyFont="1" applyFill="1" applyBorder="1" applyAlignment="1">
      <alignment horizontal="center" vertical="center" wrapText="1"/>
    </xf>
    <xf numFmtId="0" fontId="30" fillId="0" borderId="13" xfId="0" applyFont="1" applyBorder="1" applyAlignment="1">
      <alignment horizontal="left" vertical="center" wrapText="1" indent="3"/>
    </xf>
    <xf numFmtId="0" fontId="27" fillId="0" borderId="13" xfId="0" applyFont="1" applyBorder="1" applyAlignment="1">
      <alignment horizontal="left" vertical="center" wrapText="1"/>
    </xf>
    <xf numFmtId="0" fontId="8" fillId="0" borderId="23" xfId="0" applyFont="1" applyBorder="1" applyAlignment="1">
      <alignment horizontal="left" vertical="center" wrapText="1"/>
    </xf>
    <xf numFmtId="0" fontId="30" fillId="0" borderId="14" xfId="0" applyFont="1" applyBorder="1" applyAlignment="1">
      <alignment horizontal="left" vertical="center" wrapText="1" indent="3"/>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left" vertical="center" wrapText="1"/>
    </xf>
    <xf numFmtId="0" fontId="30" fillId="0" borderId="13" xfId="0" quotePrefix="1" applyFont="1" applyBorder="1" applyAlignment="1">
      <alignment horizontal="left" vertical="center" wrapText="1" indent="3"/>
    </xf>
    <xf numFmtId="0" fontId="30" fillId="0" borderId="14" xfId="0" quotePrefix="1" applyFont="1" applyBorder="1" applyAlignment="1">
      <alignment horizontal="left" vertical="center" wrapText="1" indent="3"/>
    </xf>
    <xf numFmtId="0" fontId="43" fillId="0" borderId="12" xfId="0" applyFont="1" applyBorder="1" applyAlignment="1">
      <alignment horizontal="left" vertical="center" wrapText="1"/>
    </xf>
    <xf numFmtId="0" fontId="44" fillId="0" borderId="13" xfId="0" applyFont="1" applyBorder="1" applyAlignment="1">
      <alignment horizontal="left" vertical="center" wrapText="1"/>
    </xf>
    <xf numFmtId="0" fontId="8" fillId="12" borderId="43" xfId="0" applyFont="1" applyFill="1" applyBorder="1" applyAlignment="1">
      <alignment horizontal="left" vertical="center" wrapText="1"/>
    </xf>
    <xf numFmtId="0" fontId="22" fillId="0" borderId="24" xfId="0" applyFont="1" applyBorder="1" applyAlignment="1">
      <alignment horizontal="left" vertical="center" wrapText="1"/>
    </xf>
    <xf numFmtId="0" fontId="0" fillId="0" borderId="43" xfId="0" applyBorder="1" applyAlignment="1">
      <alignment horizontal="left" vertical="center" wrapText="1"/>
    </xf>
    <xf numFmtId="0" fontId="8" fillId="0" borderId="14" xfId="0" applyFont="1" applyBorder="1" applyAlignment="1">
      <alignment horizontal="left" vertical="center" wrapText="1"/>
    </xf>
    <xf numFmtId="0" fontId="8" fillId="0" borderId="27" xfId="0" applyFont="1" applyBorder="1" applyAlignment="1">
      <alignment horizontal="left" vertical="center" wrapText="1"/>
    </xf>
    <xf numFmtId="0" fontId="22" fillId="0" borderId="43" xfId="0" applyFont="1" applyBorder="1" applyAlignment="1">
      <alignment vertical="center" wrapText="1"/>
    </xf>
    <xf numFmtId="0" fontId="25" fillId="0" borderId="43" xfId="0" applyFont="1" applyBorder="1" applyAlignment="1">
      <alignment vertical="center" wrapText="1"/>
    </xf>
    <xf numFmtId="0" fontId="9" fillId="0" borderId="43" xfId="0" applyFont="1" applyBorder="1" applyAlignment="1">
      <alignment vertical="center" wrapText="1"/>
    </xf>
    <xf numFmtId="0" fontId="9" fillId="0" borderId="41" xfId="0" applyFont="1" applyBorder="1" applyAlignment="1">
      <alignment horizontal="center" vertical="center" wrapText="1"/>
    </xf>
    <xf numFmtId="0" fontId="48" fillId="0" borderId="14" xfId="0" applyFont="1" applyBorder="1" applyAlignment="1">
      <alignment horizontal="left" vertical="center" wrapText="1" indent="3"/>
    </xf>
    <xf numFmtId="0" fontId="48" fillId="0" borderId="27" xfId="0" applyFont="1" applyBorder="1" applyAlignment="1">
      <alignment horizontal="left" vertical="center" wrapText="1" indent="3"/>
    </xf>
    <xf numFmtId="0" fontId="49" fillId="11" borderId="24" xfId="0" applyFont="1" applyFill="1" applyBorder="1" applyAlignment="1">
      <alignment horizontal="left" vertical="center" wrapText="1"/>
    </xf>
    <xf numFmtId="0" fontId="49" fillId="11" borderId="43" xfId="0" applyFont="1" applyFill="1" applyBorder="1" applyAlignment="1">
      <alignment horizontal="left" vertical="center" wrapText="1"/>
    </xf>
    <xf numFmtId="0" fontId="49" fillId="11" borderId="43" xfId="0" applyFont="1" applyFill="1" applyBorder="1" applyAlignment="1">
      <alignment horizontal="center" vertical="center" wrapText="1"/>
    </xf>
    <xf numFmtId="0" fontId="24" fillId="0" borderId="12" xfId="0" applyFont="1" applyBorder="1" applyAlignment="1">
      <alignment horizontal="left" vertical="center" wrapText="1"/>
    </xf>
    <xf numFmtId="0" fontId="48" fillId="0" borderId="13" xfId="0" quotePrefix="1" applyFont="1" applyBorder="1" applyAlignment="1">
      <alignment horizontal="left" vertical="center" wrapText="1" indent="3"/>
    </xf>
    <xf numFmtId="0" fontId="24" fillId="0" borderId="13" xfId="0" quotePrefix="1" applyFont="1" applyBorder="1" applyAlignment="1">
      <alignment horizontal="left" vertical="center" wrapText="1" indent="3"/>
    </xf>
    <xf numFmtId="0" fontId="24" fillId="0" borderId="14" xfId="0" applyFont="1" applyBorder="1" applyAlignment="1">
      <alignment horizontal="left" vertical="center" wrapText="1"/>
    </xf>
    <xf numFmtId="0" fontId="51" fillId="0" borderId="12" xfId="0" applyFont="1" applyBorder="1" applyAlignment="1">
      <alignment horizontal="left" vertical="center" wrapText="1"/>
    </xf>
    <xf numFmtId="0" fontId="51" fillId="0" borderId="50" xfId="0" applyFont="1" applyBorder="1" applyAlignment="1">
      <alignment horizontal="left" vertical="center" wrapText="1"/>
    </xf>
    <xf numFmtId="0" fontId="24" fillId="0" borderId="23" xfId="0" applyFont="1" applyBorder="1" applyAlignment="1">
      <alignment horizontal="left" vertical="center" wrapText="1"/>
    </xf>
    <xf numFmtId="0" fontId="49" fillId="0" borderId="43" xfId="0" applyFont="1" applyBorder="1" applyAlignment="1">
      <alignment horizontal="center" vertical="center" wrapText="1"/>
    </xf>
    <xf numFmtId="0" fontId="49" fillId="11" borderId="27" xfId="0" applyFont="1" applyFill="1" applyBorder="1" applyAlignment="1">
      <alignment horizontal="left" vertical="center" wrapText="1"/>
    </xf>
    <xf numFmtId="0" fontId="51" fillId="0" borderId="43" xfId="0" applyFont="1" applyBorder="1" applyAlignment="1">
      <alignment horizontal="left" vertical="center" wrapText="1"/>
    </xf>
    <xf numFmtId="0" fontId="24" fillId="0" borderId="24" xfId="0" applyFont="1" applyBorder="1" applyAlignment="1">
      <alignment horizontal="left" vertical="center" wrapText="1"/>
    </xf>
    <xf numFmtId="0" fontId="0" fillId="0" borderId="0" xfId="0" applyAlignment="1">
      <alignment horizontal="left" vertical="center" wrapText="1"/>
    </xf>
    <xf numFmtId="0" fontId="53" fillId="0" borderId="12" xfId="0" applyFont="1" applyBorder="1" applyAlignment="1">
      <alignment horizontal="left" vertical="center" wrapText="1"/>
    </xf>
    <xf numFmtId="0" fontId="53" fillId="0" borderId="14" xfId="0" applyFont="1" applyBorder="1" applyAlignment="1">
      <alignment horizontal="left" vertical="center" wrapText="1"/>
    </xf>
    <xf numFmtId="0" fontId="20" fillId="8" borderId="43" xfId="0" applyFont="1" applyFill="1" applyBorder="1" applyAlignment="1">
      <alignment horizontal="left" vertical="center" wrapText="1"/>
    </xf>
    <xf numFmtId="0" fontId="27" fillId="8" borderId="43" xfId="0" applyFont="1" applyFill="1" applyBorder="1" applyAlignment="1">
      <alignment horizontal="left" vertical="center" wrapText="1"/>
    </xf>
    <xf numFmtId="0" fontId="27" fillId="8" borderId="43" xfId="0" applyFont="1" applyFill="1" applyBorder="1" applyAlignment="1">
      <alignment horizontal="center" vertical="center" wrapText="1"/>
    </xf>
    <xf numFmtId="0" fontId="54" fillId="0" borderId="13" xfId="0" applyFont="1" applyBorder="1" applyAlignment="1">
      <alignment horizontal="left" vertical="center" wrapText="1" indent="3"/>
    </xf>
    <xf numFmtId="0" fontId="54" fillId="0" borderId="13" xfId="0" quotePrefix="1" applyFont="1" applyBorder="1" applyAlignment="1">
      <alignment horizontal="left" vertical="center" wrapText="1" indent="3"/>
    </xf>
    <xf numFmtId="0" fontId="54" fillId="0" borderId="14" xfId="0" quotePrefix="1" applyFont="1" applyBorder="1" applyAlignment="1">
      <alignment horizontal="left" vertical="center" wrapText="1" indent="3"/>
    </xf>
    <xf numFmtId="0" fontId="55" fillId="0" borderId="43" xfId="0" applyFont="1" applyBorder="1" applyAlignment="1">
      <alignment horizontal="left" vertical="center" wrapText="1"/>
    </xf>
    <xf numFmtId="0" fontId="56" fillId="0" borderId="43" xfId="0" applyFont="1" applyBorder="1" applyAlignment="1">
      <alignment horizontal="center" vertical="center" wrapText="1"/>
    </xf>
    <xf numFmtId="0" fontId="30" fillId="0" borderId="13" xfId="0" applyFont="1" applyBorder="1" applyAlignment="1">
      <alignment horizontal="left" vertical="center" wrapText="1" indent="2"/>
    </xf>
    <xf numFmtId="0" fontId="30" fillId="0" borderId="14" xfId="0" applyFont="1" applyBorder="1" applyAlignment="1">
      <alignment horizontal="left" vertical="center" wrapText="1" indent="2"/>
    </xf>
    <xf numFmtId="0" fontId="51" fillId="0" borderId="13" xfId="0" applyFont="1" applyBorder="1" applyAlignment="1">
      <alignment horizontal="left" vertical="center" wrapText="1"/>
    </xf>
    <xf numFmtId="0" fontId="27" fillId="0" borderId="6" xfId="0" applyFont="1" applyBorder="1" applyAlignment="1">
      <alignment vertical="center" wrapText="1"/>
    </xf>
    <xf numFmtId="0" fontId="51" fillId="0" borderId="14" xfId="0" applyFont="1" applyBorder="1" applyAlignment="1">
      <alignment horizontal="left" vertical="center" wrapText="1"/>
    </xf>
    <xf numFmtId="0" fontId="27" fillId="0" borderId="11" xfId="0" applyFont="1" applyBorder="1" applyAlignment="1">
      <alignment vertical="center" wrapText="1"/>
    </xf>
    <xf numFmtId="0" fontId="22" fillId="0" borderId="26" xfId="0" applyFont="1" applyBorder="1" applyAlignment="1">
      <alignment horizontal="left" vertical="center" wrapText="1"/>
    </xf>
    <xf numFmtId="0" fontId="24" fillId="0" borderId="27" xfId="0" applyFont="1" applyBorder="1" applyAlignment="1">
      <alignment horizontal="left" vertical="center" wrapText="1"/>
    </xf>
    <xf numFmtId="0" fontId="8" fillId="0" borderId="43" xfId="0" applyFont="1" applyBorder="1" applyAlignment="1">
      <alignment horizontal="center" vertical="center" wrapText="1"/>
    </xf>
    <xf numFmtId="0" fontId="0" fillId="0" borderId="27" xfId="0" applyBorder="1" applyAlignment="1">
      <alignment horizontal="left" vertical="center" wrapText="1"/>
    </xf>
    <xf numFmtId="0" fontId="46" fillId="8" borderId="43" xfId="0" applyFont="1" applyFill="1" applyBorder="1" applyAlignment="1">
      <alignment horizontal="left" vertical="center" wrapText="1"/>
    </xf>
    <xf numFmtId="0" fontId="8" fillId="0" borderId="14" xfId="0" quotePrefix="1" applyFont="1" applyBorder="1" applyAlignment="1">
      <alignment horizontal="left" vertical="center" wrapText="1" indent="2"/>
    </xf>
    <xf numFmtId="0" fontId="9" fillId="0" borderId="43" xfId="0" applyFont="1" applyBorder="1" applyAlignment="1">
      <alignment horizontal="left" vertical="center" wrapText="1"/>
    </xf>
    <xf numFmtId="0" fontId="25" fillId="0" borderId="24" xfId="0" applyFont="1" applyBorder="1" applyAlignment="1">
      <alignment horizontal="left" vertical="center" wrapText="1"/>
    </xf>
    <xf numFmtId="0" fontId="27" fillId="0" borderId="43" xfId="0" applyFont="1" applyBorder="1" applyAlignment="1">
      <alignment horizontal="left" vertical="center" wrapText="1"/>
    </xf>
    <xf numFmtId="0" fontId="29" fillId="0" borderId="14" xfId="0" applyFont="1" applyBorder="1" applyAlignment="1">
      <alignment horizontal="left" vertical="center" wrapText="1" indent="2"/>
    </xf>
    <xf numFmtId="0" fontId="8" fillId="0" borderId="24" xfId="0" applyFont="1" applyBorder="1" applyAlignment="1">
      <alignment horizontal="left" vertical="center" wrapText="1"/>
    </xf>
    <xf numFmtId="0" fontId="0" fillId="0" borderId="0" xfId="0" applyAlignment="1">
      <alignment horizontal="center" vertical="center"/>
    </xf>
    <xf numFmtId="0" fontId="51" fillId="0" borderId="41" xfId="0" applyFont="1" applyBorder="1" applyAlignment="1">
      <alignment horizontal="left" vertical="center" wrapText="1"/>
    </xf>
    <xf numFmtId="0" fontId="49" fillId="0" borderId="23" xfId="0" applyFont="1" applyBorder="1" applyAlignment="1">
      <alignment horizontal="center" vertical="center" wrapText="1"/>
    </xf>
    <xf numFmtId="0" fontId="9" fillId="11" borderId="27" xfId="0" applyFont="1" applyFill="1" applyBorder="1" applyAlignment="1">
      <alignment horizontal="center" vertical="center" wrapText="1"/>
    </xf>
    <xf numFmtId="0" fontId="30" fillId="0" borderId="43" xfId="0" applyFont="1" applyBorder="1" applyAlignment="1">
      <alignment horizontal="left" vertical="center" wrapText="1" indent="2"/>
    </xf>
    <xf numFmtId="0" fontId="22" fillId="0" borderId="50" xfId="0" applyFont="1" applyBorder="1" applyAlignment="1">
      <alignment horizontal="left" vertical="center" wrapText="1"/>
    </xf>
    <xf numFmtId="0" fontId="27" fillId="9" borderId="43" xfId="0" applyFont="1" applyFill="1" applyBorder="1" applyAlignment="1">
      <alignment horizontal="center" vertical="center" wrapText="1"/>
    </xf>
    <xf numFmtId="0" fontId="30" fillId="0" borderId="9" xfId="0" applyFont="1" applyBorder="1" applyAlignment="1">
      <alignment horizontal="left" vertical="center" wrapText="1" indent="3"/>
    </xf>
    <xf numFmtId="0" fontId="48" fillId="0" borderId="13" xfId="0" applyFont="1" applyBorder="1" applyAlignment="1">
      <alignment horizontal="left" vertical="center" wrapText="1" indent="3"/>
    </xf>
    <xf numFmtId="0" fontId="24" fillId="0" borderId="50" xfId="0" applyFont="1" applyBorder="1" applyAlignment="1">
      <alignment horizontal="left" vertical="center" wrapText="1"/>
    </xf>
    <xf numFmtId="0" fontId="0" fillId="4" borderId="0" xfId="0" applyFill="1"/>
    <xf numFmtId="0" fontId="7" fillId="3" borderId="9" xfId="0" applyFont="1" applyFill="1" applyBorder="1"/>
    <xf numFmtId="0" fontId="59" fillId="2" borderId="0" xfId="0" applyFont="1" applyFill="1"/>
    <xf numFmtId="0" fontId="59" fillId="4" borderId="0" xfId="0" applyFont="1" applyFill="1"/>
    <xf numFmtId="0" fontId="59" fillId="3" borderId="0" xfId="0" applyFont="1" applyFill="1"/>
    <xf numFmtId="0" fontId="59" fillId="2" borderId="10" xfId="0" applyFont="1" applyFill="1" applyBorder="1"/>
    <xf numFmtId="0" fontId="59" fillId="3" borderId="10" xfId="0" applyFont="1" applyFill="1" applyBorder="1"/>
    <xf numFmtId="0" fontId="59" fillId="2" borderId="9" xfId="0" applyFont="1" applyFill="1" applyBorder="1"/>
    <xf numFmtId="0" fontId="59" fillId="3" borderId="9" xfId="0" applyFont="1" applyFill="1" applyBorder="1"/>
    <xf numFmtId="0" fontId="59" fillId="4" borderId="9" xfId="0" applyFont="1" applyFill="1" applyBorder="1"/>
    <xf numFmtId="0" fontId="60" fillId="2" borderId="9" xfId="0" applyFont="1" applyFill="1" applyBorder="1"/>
    <xf numFmtId="0" fontId="60" fillId="4" borderId="9" xfId="0" applyFont="1" applyFill="1" applyBorder="1"/>
    <xf numFmtId="0" fontId="59" fillId="4" borderId="10" xfId="0" applyFont="1" applyFill="1" applyBorder="1"/>
    <xf numFmtId="49" fontId="6" fillId="0" borderId="0" xfId="0" applyNumberFormat="1" applyFont="1" applyAlignment="1">
      <alignment wrapText="1"/>
    </xf>
    <xf numFmtId="49" fontId="6" fillId="0" borderId="0" xfId="0" applyNumberFormat="1" applyFont="1"/>
    <xf numFmtId="0" fontId="3" fillId="0" borderId="0" xfId="0" applyFont="1"/>
    <xf numFmtId="0" fontId="6" fillId="0" borderId="0" xfId="0" applyFont="1" applyAlignment="1">
      <alignment horizontal="left"/>
    </xf>
    <xf numFmtId="0" fontId="5" fillId="0" borderId="0" xfId="0" applyFont="1" applyAlignment="1">
      <alignment wrapText="1"/>
    </xf>
    <xf numFmtId="49" fontId="5" fillId="0" borderId="0" xfId="0" applyNumberFormat="1" applyFont="1" applyAlignment="1">
      <alignment wrapText="1"/>
    </xf>
    <xf numFmtId="0" fontId="5" fillId="0" borderId="0" xfId="0" applyFont="1" applyAlignment="1">
      <alignment textRotation="90"/>
    </xf>
    <xf numFmtId="0" fontId="7" fillId="0" borderId="0" xfId="0" applyFont="1"/>
    <xf numFmtId="0" fontId="2" fillId="17" borderId="0" xfId="1" applyFill="1"/>
    <xf numFmtId="0" fontId="2" fillId="26" borderId="0" xfId="1" applyFill="1"/>
    <xf numFmtId="0" fontId="2" fillId="24" borderId="0" xfId="1" applyFill="1"/>
    <xf numFmtId="0" fontId="2" fillId="27" borderId="0" xfId="1" applyFill="1"/>
    <xf numFmtId="0" fontId="2" fillId="23" borderId="0" xfId="1" applyFill="1"/>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63" fillId="0" borderId="0" xfId="2"/>
    <xf numFmtId="0" fontId="54" fillId="0" borderId="0" xfId="2" applyFont="1" applyAlignment="1">
      <alignment horizontal="center" vertical="center" wrapText="1"/>
    </xf>
    <xf numFmtId="0" fontId="54" fillId="0" borderId="0" xfId="2" applyFont="1" applyAlignment="1">
      <alignment vertical="top" wrapText="1"/>
    </xf>
    <xf numFmtId="0" fontId="65" fillId="0" borderId="0" xfId="2" applyFont="1" applyAlignment="1">
      <alignment horizontal="right" vertical="center"/>
    </xf>
    <xf numFmtId="0" fontId="63" fillId="0" borderId="61" xfId="2" applyBorder="1" applyAlignment="1">
      <alignment horizontal="center" vertical="center"/>
    </xf>
    <xf numFmtId="0" fontId="66" fillId="29" borderId="55" xfId="2" applyFont="1" applyFill="1" applyBorder="1" applyAlignment="1">
      <alignment horizontal="center" vertical="center"/>
    </xf>
    <xf numFmtId="0" fontId="65" fillId="19" borderId="54" xfId="2" applyFont="1" applyFill="1" applyBorder="1" applyAlignment="1">
      <alignment horizontal="center" vertical="center" wrapText="1"/>
    </xf>
    <xf numFmtId="0" fontId="65" fillId="19" borderId="55" xfId="2" applyFont="1" applyFill="1" applyBorder="1" applyAlignment="1">
      <alignment vertical="center" wrapText="1"/>
    </xf>
    <xf numFmtId="0" fontId="65" fillId="30" borderId="55" xfId="2" applyFont="1" applyFill="1" applyBorder="1" applyAlignment="1">
      <alignment horizontal="center" vertical="center"/>
    </xf>
    <xf numFmtId="0" fontId="65" fillId="31" borderId="55" xfId="2" applyFont="1" applyFill="1" applyBorder="1" applyAlignment="1">
      <alignment horizontal="center" vertical="center"/>
    </xf>
    <xf numFmtId="0" fontId="69" fillId="32" borderId="55" xfId="2" applyFont="1" applyFill="1" applyBorder="1" applyAlignment="1">
      <alignment horizontal="center" vertical="center"/>
    </xf>
    <xf numFmtId="0" fontId="65" fillId="22" borderId="55" xfId="2" applyFont="1" applyFill="1" applyBorder="1" applyAlignment="1">
      <alignment horizontal="center" vertical="center"/>
    </xf>
    <xf numFmtId="0" fontId="63" fillId="21" borderId="61" xfId="2" applyFill="1" applyBorder="1" applyAlignment="1">
      <alignment horizontal="center" vertical="center"/>
    </xf>
    <xf numFmtId="0" fontId="61" fillId="21" borderId="54" xfId="2" applyFont="1" applyFill="1" applyBorder="1" applyAlignment="1">
      <alignment horizontal="center" vertical="center" wrapText="1"/>
    </xf>
    <xf numFmtId="0" fontId="61" fillId="21" borderId="55" xfId="2" applyFont="1" applyFill="1" applyBorder="1" applyAlignment="1">
      <alignment vertical="center" wrapText="1"/>
    </xf>
    <xf numFmtId="0" fontId="65" fillId="21" borderId="55" xfId="2" applyFont="1" applyFill="1" applyBorder="1" applyAlignment="1">
      <alignment horizontal="right" vertical="center"/>
    </xf>
    <xf numFmtId="0" fontId="65" fillId="3" borderId="54" xfId="2" applyFont="1" applyFill="1" applyBorder="1" applyAlignment="1">
      <alignment horizontal="center" vertical="center" wrapText="1"/>
    </xf>
    <xf numFmtId="0" fontId="60" fillId="5" borderId="63" xfId="2" applyFont="1" applyFill="1" applyBorder="1" applyAlignment="1">
      <alignment vertical="top" wrapText="1"/>
    </xf>
    <xf numFmtId="0" fontId="60" fillId="0" borderId="0" xfId="2" applyFont="1" applyAlignment="1">
      <alignment vertical="top" wrapText="1"/>
    </xf>
    <xf numFmtId="0" fontId="60" fillId="5" borderId="61" xfId="2" applyFont="1" applyFill="1" applyBorder="1" applyAlignment="1">
      <alignment horizontal="center" vertical="center" wrapText="1"/>
    </xf>
    <xf numFmtId="0" fontId="60" fillId="5" borderId="53" xfId="2" applyFont="1" applyFill="1" applyBorder="1" applyAlignment="1">
      <alignment horizontal="center" vertical="center" wrapText="1"/>
    </xf>
    <xf numFmtId="0" fontId="63" fillId="21" borderId="63" xfId="2" applyFill="1" applyBorder="1" applyAlignment="1">
      <alignment horizontal="right" vertical="top" indent="1"/>
    </xf>
    <xf numFmtId="0" fontId="63" fillId="0" borderId="0" xfId="2" applyAlignment="1">
      <alignment horizontal="right" vertical="top" indent="1"/>
    </xf>
    <xf numFmtId="0" fontId="63" fillId="21" borderId="53" xfId="2" applyFill="1" applyBorder="1" applyAlignment="1">
      <alignment horizontal="center" vertical="center" wrapText="1"/>
    </xf>
    <xf numFmtId="0" fontId="63" fillId="21" borderId="56" xfId="2" applyFill="1" applyBorder="1" applyAlignment="1">
      <alignment horizontal="left" vertical="top" wrapText="1"/>
    </xf>
    <xf numFmtId="0" fontId="66" fillId="29" borderId="54" xfId="2" applyFont="1" applyFill="1" applyBorder="1" applyAlignment="1">
      <alignment horizontal="center" vertical="center"/>
    </xf>
    <xf numFmtId="0" fontId="65" fillId="19" borderId="56" xfId="2" applyFont="1" applyFill="1" applyBorder="1" applyAlignment="1">
      <alignment vertical="center" wrapText="1"/>
    </xf>
    <xf numFmtId="0" fontId="7" fillId="21" borderId="54" xfId="2" applyFont="1" applyFill="1" applyBorder="1" applyAlignment="1">
      <alignment horizontal="center" vertical="center"/>
    </xf>
    <xf numFmtId="0" fontId="7" fillId="21" borderId="55" xfId="2" applyFont="1" applyFill="1" applyBorder="1" applyAlignment="1">
      <alignment horizontal="left" vertical="center"/>
    </xf>
    <xf numFmtId="0" fontId="63" fillId="0" borderId="55" xfId="2" applyBorder="1" applyAlignment="1">
      <alignment horizontal="center" vertical="center"/>
    </xf>
    <xf numFmtId="0" fontId="54" fillId="0" borderId="53" xfId="2" applyFont="1" applyBorder="1" applyAlignment="1">
      <alignment horizontal="center" vertical="center" wrapText="1"/>
    </xf>
    <xf numFmtId="0" fontId="54" fillId="0" borderId="56" xfId="2" applyFont="1" applyBorder="1" applyAlignment="1">
      <alignment horizontal="right" vertical="top" wrapText="1"/>
    </xf>
    <xf numFmtId="0" fontId="71" fillId="33" borderId="66" xfId="2" applyFont="1" applyFill="1" applyBorder="1" applyAlignment="1">
      <alignment horizontal="center" textRotation="90" wrapText="1"/>
    </xf>
    <xf numFmtId="0" fontId="71" fillId="33" borderId="57" xfId="2" applyFont="1" applyFill="1" applyBorder="1" applyAlignment="1">
      <alignment horizontal="center" textRotation="90" wrapText="1"/>
    </xf>
    <xf numFmtId="0" fontId="71" fillId="33" borderId="67" xfId="2" applyFont="1" applyFill="1" applyBorder="1" applyAlignment="1">
      <alignment horizontal="center" textRotation="90" wrapText="1"/>
    </xf>
    <xf numFmtId="0" fontId="71" fillId="34" borderId="66" xfId="2" applyFont="1" applyFill="1" applyBorder="1" applyAlignment="1">
      <alignment horizontal="center" textRotation="90" wrapText="1"/>
    </xf>
    <xf numFmtId="0" fontId="71" fillId="34" borderId="57" xfId="2" applyFont="1" applyFill="1" applyBorder="1" applyAlignment="1">
      <alignment horizontal="center" textRotation="90" wrapText="1"/>
    </xf>
    <xf numFmtId="0" fontId="71" fillId="34" borderId="67" xfId="2" applyFont="1" applyFill="1" applyBorder="1" applyAlignment="1">
      <alignment horizontal="center" textRotation="90" wrapText="1"/>
    </xf>
    <xf numFmtId="0" fontId="71" fillId="35" borderId="59" xfId="2" applyFont="1" applyFill="1" applyBorder="1" applyAlignment="1">
      <alignment horizontal="center" textRotation="90" wrapText="1"/>
    </xf>
    <xf numFmtId="0" fontId="71" fillId="35" borderId="57" xfId="2" applyFont="1" applyFill="1" applyBorder="1" applyAlignment="1">
      <alignment horizontal="center" textRotation="90" wrapText="1"/>
    </xf>
    <xf numFmtId="0" fontId="71" fillId="35" borderId="58" xfId="2" applyFont="1" applyFill="1" applyBorder="1" applyAlignment="1">
      <alignment horizontal="center" textRotation="90" wrapText="1"/>
    </xf>
    <xf numFmtId="0" fontId="72" fillId="36" borderId="66" xfId="2" applyFont="1" applyFill="1" applyBorder="1" applyAlignment="1">
      <alignment horizontal="center" textRotation="90" wrapText="1"/>
    </xf>
    <xf numFmtId="0" fontId="72" fillId="36" borderId="57" xfId="2" applyFont="1" applyFill="1" applyBorder="1" applyAlignment="1">
      <alignment horizontal="center" textRotation="90" wrapText="1"/>
    </xf>
    <xf numFmtId="0" fontId="72" fillId="36" borderId="67" xfId="2" applyFont="1" applyFill="1" applyBorder="1" applyAlignment="1">
      <alignment horizontal="center" textRotation="90" wrapText="1"/>
    </xf>
    <xf numFmtId="0" fontId="72" fillId="6" borderId="59" xfId="2" applyFont="1" applyFill="1" applyBorder="1" applyAlignment="1">
      <alignment horizontal="center" textRotation="90" wrapText="1"/>
    </xf>
    <xf numFmtId="0" fontId="72" fillId="6" borderId="57" xfId="2" applyFont="1" applyFill="1" applyBorder="1" applyAlignment="1">
      <alignment horizontal="center" textRotation="90" wrapText="1"/>
    </xf>
    <xf numFmtId="0" fontId="72" fillId="6" borderId="58" xfId="2" applyFont="1" applyFill="1" applyBorder="1" applyAlignment="1">
      <alignment horizontal="center" textRotation="90" wrapText="1"/>
    </xf>
    <xf numFmtId="0" fontId="72" fillId="30" borderId="66" xfId="2" applyFont="1" applyFill="1" applyBorder="1" applyAlignment="1">
      <alignment horizontal="center" textRotation="90" wrapText="1"/>
    </xf>
    <xf numFmtId="0" fontId="72" fillId="30" borderId="57" xfId="2" applyFont="1" applyFill="1" applyBorder="1" applyAlignment="1">
      <alignment horizontal="center" textRotation="90" wrapText="1"/>
    </xf>
    <xf numFmtId="0" fontId="72" fillId="30" borderId="67" xfId="2" applyFont="1" applyFill="1" applyBorder="1" applyAlignment="1">
      <alignment horizontal="center" textRotation="90" wrapText="1"/>
    </xf>
    <xf numFmtId="0" fontId="9" fillId="0" borderId="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 xfId="0" applyFont="1" applyBorder="1" applyAlignment="1">
      <alignment horizontal="left"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61" xfId="2" applyFont="1" applyBorder="1" applyAlignment="1">
      <alignment horizontal="center" vertical="center"/>
    </xf>
    <xf numFmtId="0" fontId="0" fillId="0" borderId="55" xfId="2" applyFont="1" applyBorder="1" applyAlignment="1">
      <alignment horizontal="center" vertical="center"/>
    </xf>
    <xf numFmtId="0" fontId="0" fillId="0" borderId="54" xfId="2" applyFont="1" applyBorder="1" applyAlignment="1">
      <alignment horizontal="center" vertical="center"/>
    </xf>
    <xf numFmtId="0" fontId="0" fillId="0" borderId="62" xfId="2" applyFont="1" applyBorder="1" applyAlignment="1">
      <alignment horizontal="center" vertical="center"/>
    </xf>
    <xf numFmtId="0" fontId="0" fillId="0" borderId="56" xfId="2" applyFont="1" applyBorder="1" applyAlignment="1">
      <alignment horizontal="center" vertical="center"/>
    </xf>
    <xf numFmtId="0" fontId="6" fillId="0" borderId="0" xfId="0" applyFont="1" applyAlignment="1">
      <alignment horizontal="left"/>
    </xf>
    <xf numFmtId="0" fontId="5" fillId="0" borderId="0" xfId="0" applyFont="1" applyAlignment="1">
      <alignment horizontal="left"/>
    </xf>
    <xf numFmtId="0" fontId="6" fillId="0" borderId="0" xfId="0" applyFont="1"/>
    <xf numFmtId="0" fontId="65" fillId="3" borderId="53" xfId="2"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4"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0" xfId="0" applyFill="1"/>
    <xf numFmtId="0" fontId="0" fillId="0" borderId="0" xfId="0" applyBorder="1"/>
    <xf numFmtId="0" fontId="6" fillId="0" borderId="0" xfId="0" applyFont="1" applyFill="1"/>
    <xf numFmtId="0" fontId="7" fillId="0" borderId="0" xfId="0" applyFont="1" applyFill="1"/>
    <xf numFmtId="0" fontId="2" fillId="0" borderId="0" xfId="1" applyFill="1"/>
    <xf numFmtId="0" fontId="62" fillId="0" borderId="13" xfId="0" applyFont="1" applyFill="1" applyBorder="1" applyAlignment="1">
      <alignment horizontal="center" vertical="center"/>
    </xf>
    <xf numFmtId="0" fontId="62"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xf numFmtId="0" fontId="59" fillId="2" borderId="0" xfId="0" applyFont="1" applyFill="1" applyBorder="1"/>
    <xf numFmtId="0" fontId="0" fillId="2" borderId="0" xfId="0" applyFill="1" applyBorder="1"/>
    <xf numFmtId="0" fontId="59" fillId="4" borderId="0" xfId="0" applyFont="1" applyFill="1" applyBorder="1"/>
    <xf numFmtId="0" fontId="6" fillId="0" borderId="0" xfId="0" applyFont="1" applyBorder="1" applyAlignment="1"/>
    <xf numFmtId="0" fontId="2" fillId="38" borderId="0" xfId="1" applyFill="1"/>
    <xf numFmtId="0" fontId="2" fillId="39" borderId="0" xfId="1" applyFill="1"/>
    <xf numFmtId="0" fontId="0" fillId="4" borderId="0" xfId="0" applyFill="1" applyBorder="1"/>
    <xf numFmtId="0" fontId="0" fillId="2" borderId="11" xfId="0" applyFont="1" applyFill="1" applyBorder="1"/>
    <xf numFmtId="0" fontId="59" fillId="3" borderId="0" xfId="0" applyFont="1" applyFill="1" applyBorder="1"/>
    <xf numFmtId="0" fontId="6" fillId="0" borderId="0" xfId="0" applyFont="1" applyBorder="1"/>
    <xf numFmtId="0" fontId="0" fillId="2" borderId="10" xfId="0" applyFont="1" applyFill="1" applyBorder="1"/>
    <xf numFmtId="0" fontId="4" fillId="0" borderId="0" xfId="0" applyFont="1" applyFill="1" applyAlignment="1">
      <alignment horizontal="center"/>
    </xf>
    <xf numFmtId="0" fontId="6" fillId="0" borderId="12" xfId="0" applyFont="1" applyFill="1" applyBorder="1"/>
    <xf numFmtId="0" fontId="6" fillId="0" borderId="13" xfId="0" applyFont="1" applyFill="1" applyBorder="1"/>
    <xf numFmtId="0" fontId="0" fillId="0" borderId="0" xfId="0" applyBorder="1" applyAlignment="1">
      <alignment vertical="center" wrapText="1"/>
    </xf>
    <xf numFmtId="0" fontId="0" fillId="0" borderId="0" xfId="0" applyFill="1" applyBorder="1" applyAlignment="1">
      <alignment horizontal="center" vertical="center" wrapText="1"/>
    </xf>
    <xf numFmtId="0" fontId="0" fillId="0" borderId="0" xfId="0" applyFont="1" applyFill="1" applyBorder="1"/>
    <xf numFmtId="0" fontId="0" fillId="0" borderId="0" xfId="0" applyFill="1" applyBorder="1"/>
    <xf numFmtId="0" fontId="59" fillId="0" borderId="0" xfId="0" applyFont="1" applyFill="1" applyBorder="1"/>
    <xf numFmtId="0" fontId="60" fillId="0" borderId="0" xfId="0" applyFont="1" applyFill="1" applyBorder="1"/>
    <xf numFmtId="0" fontId="5" fillId="0" borderId="0" xfId="0" applyFont="1" applyFill="1" applyBorder="1" applyAlignment="1">
      <alignment horizontal="center" vertical="center" textRotation="90"/>
    </xf>
    <xf numFmtId="0" fontId="58" fillId="0" borderId="0" xfId="0" applyFont="1" applyFill="1" applyBorder="1" applyAlignment="1">
      <alignment horizontal="center" vertical="center" textRotation="90"/>
    </xf>
    <xf numFmtId="0" fontId="0" fillId="0" borderId="0" xfId="0" applyBorder="1" applyAlignment="1">
      <alignment horizontal="center" vertical="center" wrapText="1"/>
    </xf>
    <xf numFmtId="0" fontId="5" fillId="37" borderId="7" xfId="0" applyFont="1" applyFill="1" applyBorder="1" applyAlignment="1">
      <alignment textRotation="90"/>
    </xf>
    <xf numFmtId="0" fontId="5" fillId="37" borderId="0" xfId="0" applyFont="1" applyFill="1" applyAlignment="1">
      <alignment textRotation="90"/>
    </xf>
    <xf numFmtId="0" fontId="5" fillId="38" borderId="7" xfId="0" applyFont="1" applyFill="1" applyBorder="1" applyAlignment="1">
      <alignment textRotation="90"/>
    </xf>
    <xf numFmtId="0" fontId="5" fillId="38" borderId="0" xfId="0" applyFont="1" applyFill="1" applyAlignment="1">
      <alignment textRotation="90"/>
    </xf>
    <xf numFmtId="0" fontId="5" fillId="39" borderId="7" xfId="0" applyFont="1" applyFill="1" applyBorder="1" applyAlignment="1">
      <alignment textRotation="90"/>
    </xf>
    <xf numFmtId="0" fontId="5" fillId="39" borderId="0" xfId="0" applyFont="1" applyFill="1" applyAlignment="1">
      <alignment textRotation="90"/>
    </xf>
    <xf numFmtId="0" fontId="65" fillId="3" borderId="54" xfId="2" applyFont="1" applyFill="1" applyBorder="1" applyAlignment="1">
      <alignment horizontal="left" vertical="center" wrapText="1"/>
    </xf>
    <xf numFmtId="0" fontId="20" fillId="0" borderId="0" xfId="0" applyFont="1" applyFill="1" applyBorder="1" applyAlignment="1">
      <alignment vertical="center" wrapText="1"/>
    </xf>
    <xf numFmtId="0" fontId="66" fillId="29" borderId="0" xfId="2" applyFont="1" applyFill="1" applyBorder="1" applyAlignment="1">
      <alignment horizontal="center"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wrapText="1"/>
    </xf>
    <xf numFmtId="0" fontId="16" fillId="0" borderId="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2" fillId="0" borderId="0" xfId="0" applyFont="1" applyBorder="1" applyAlignment="1">
      <alignment horizontal="center" vertical="center" wrapText="1"/>
    </xf>
    <xf numFmtId="0" fontId="14" fillId="0" borderId="10" xfId="0" applyFont="1" applyBorder="1" applyAlignment="1">
      <alignment horizontal="center" vertical="center" wrapText="1"/>
    </xf>
    <xf numFmtId="14" fontId="14" fillId="0" borderId="13"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55" xfId="0" applyBorder="1" applyAlignment="1">
      <alignment wrapText="1"/>
    </xf>
    <xf numFmtId="0" fontId="8" fillId="0" borderId="5" xfId="0" applyFont="1" applyBorder="1" applyAlignment="1">
      <alignment horizontal="center" vertical="center" wrapText="1"/>
    </xf>
    <xf numFmtId="14" fontId="8" fillId="0" borderId="12" xfId="0" quotePrefix="1"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50" xfId="0" applyFont="1" applyBorder="1" applyAlignment="1">
      <alignment horizontal="center"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54" fillId="0" borderId="53" xfId="2" applyFont="1" applyBorder="1" applyAlignment="1">
      <alignment horizontal="right" vertical="top" wrapText="1"/>
    </xf>
    <xf numFmtId="0" fontId="70" fillId="5" borderId="53" xfId="2" applyFont="1" applyFill="1" applyBorder="1" applyAlignment="1">
      <alignment horizontal="left" vertical="center" wrapText="1"/>
    </xf>
    <xf numFmtId="0" fontId="65" fillId="3" borderId="53" xfId="2" applyFont="1" applyFill="1" applyBorder="1" applyAlignment="1">
      <alignment horizontal="left" vertical="center" wrapText="1"/>
    </xf>
    <xf numFmtId="0" fontId="7" fillId="21" borderId="54" xfId="2" applyFont="1" applyFill="1" applyBorder="1" applyAlignment="1">
      <alignment horizontal="left" vertical="center"/>
    </xf>
    <xf numFmtId="0" fontId="65" fillId="19" borderId="54" xfId="2" applyFont="1" applyFill="1" applyBorder="1" applyAlignment="1">
      <alignment vertical="center" wrapText="1"/>
    </xf>
    <xf numFmtId="0" fontId="65" fillId="19" borderId="53" xfId="2" applyFont="1" applyFill="1" applyBorder="1" applyAlignment="1">
      <alignment vertical="center" wrapText="1"/>
    </xf>
    <xf numFmtId="0" fontId="63" fillId="21" borderId="53" xfId="2" applyFill="1" applyBorder="1" applyAlignment="1">
      <alignment horizontal="left" vertical="top" wrapText="1"/>
    </xf>
    <xf numFmtId="0" fontId="61" fillId="21" borderId="54" xfId="2" applyFont="1" applyFill="1" applyBorder="1" applyAlignment="1">
      <alignment vertical="center" wrapText="1"/>
    </xf>
    <xf numFmtId="16" fontId="65" fillId="3" borderId="54" xfId="2" applyNumberFormat="1" applyFont="1" applyFill="1" applyBorder="1" applyAlignment="1">
      <alignment horizontal="left" vertical="center" wrapText="1"/>
    </xf>
    <xf numFmtId="14" fontId="65" fillId="19" borderId="54" xfId="2" applyNumberFormat="1" applyFont="1" applyFill="1" applyBorder="1" applyAlignment="1">
      <alignment vertical="center" wrapText="1"/>
    </xf>
    <xf numFmtId="14" fontId="65" fillId="3" borderId="54" xfId="2" applyNumberFormat="1" applyFont="1" applyFill="1" applyBorder="1" applyAlignment="1">
      <alignment horizontal="left" vertical="center" wrapText="1"/>
    </xf>
    <xf numFmtId="0" fontId="65" fillId="30" borderId="0" xfId="2" applyFont="1" applyFill="1" applyBorder="1" applyAlignment="1">
      <alignment horizontal="center" vertical="center"/>
    </xf>
    <xf numFmtId="0" fontId="65" fillId="19" borderId="0" xfId="2" applyFont="1" applyFill="1" applyBorder="1" applyAlignment="1">
      <alignment vertical="center" wrapText="1"/>
    </xf>
    <xf numFmtId="0" fontId="65" fillId="19" borderId="0" xfId="2" applyFont="1" applyFill="1" applyBorder="1" applyAlignment="1">
      <alignment horizontal="center" vertical="center" wrapText="1"/>
    </xf>
    <xf numFmtId="0" fontId="63" fillId="0" borderId="0" xfId="2" applyBorder="1" applyAlignment="1">
      <alignment horizontal="center" vertical="center"/>
    </xf>
    <xf numFmtId="0" fontId="65" fillId="3" borderId="55" xfId="2" applyFont="1" applyFill="1" applyBorder="1" applyAlignment="1">
      <alignment horizontal="center" vertical="center" wrapText="1"/>
    </xf>
    <xf numFmtId="0" fontId="65" fillId="3" borderId="56" xfId="2" applyFont="1" applyFill="1" applyBorder="1" applyAlignment="1">
      <alignment horizontal="center" vertical="center" wrapText="1"/>
    </xf>
    <xf numFmtId="0" fontId="0" fillId="0" borderId="72" xfId="0" applyBorder="1" applyAlignment="1">
      <alignment wrapText="1"/>
    </xf>
    <xf numFmtId="0" fontId="12" fillId="0" borderId="6" xfId="0" applyFont="1" applyBorder="1" applyAlignment="1">
      <alignment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21" xfId="0" applyFont="1" applyBorder="1" applyAlignment="1">
      <alignment vertical="center" wrapText="1"/>
    </xf>
    <xf numFmtId="0" fontId="12" fillId="0" borderId="0" xfId="0" applyFont="1" applyBorder="1" applyAlignment="1">
      <alignment vertical="center" wrapText="1"/>
    </xf>
    <xf numFmtId="0" fontId="12" fillId="0" borderId="25" xfId="0" applyFont="1" applyBorder="1" applyAlignment="1">
      <alignment vertical="center" wrapText="1"/>
    </xf>
    <xf numFmtId="0" fontId="8" fillId="0" borderId="7" xfId="0" applyFont="1" applyBorder="1" applyAlignment="1">
      <alignment vertical="center" wrapText="1"/>
    </xf>
    <xf numFmtId="0" fontId="9" fillId="0" borderId="38" xfId="0" applyFont="1" applyBorder="1" applyAlignment="1">
      <alignment vertical="center" wrapText="1"/>
    </xf>
    <xf numFmtId="0" fontId="9" fillId="0" borderId="40" xfId="0" applyFont="1" applyBorder="1" applyAlignment="1">
      <alignment vertical="center" wrapText="1"/>
    </xf>
    <xf numFmtId="0" fontId="0" fillId="0" borderId="74" xfId="0" applyBorder="1" applyAlignment="1">
      <alignment vertical="top" wrapText="1"/>
    </xf>
    <xf numFmtId="0" fontId="0" fillId="0" borderId="40" xfId="0" applyBorder="1" applyAlignment="1">
      <alignment vertical="top" wrapText="1"/>
    </xf>
    <xf numFmtId="0" fontId="60" fillId="29" borderId="61" xfId="2" applyFont="1" applyFill="1" applyBorder="1" applyAlignment="1">
      <alignment horizontal="center" vertical="center" wrapText="1"/>
    </xf>
    <xf numFmtId="0" fontId="63" fillId="0" borderId="53" xfId="2" applyBorder="1" applyAlignment="1">
      <alignment horizontal="center" vertical="center"/>
    </xf>
    <xf numFmtId="0" fontId="0" fillId="0" borderId="0" xfId="2" applyFont="1" applyAlignment="1">
      <alignment horizontal="right"/>
    </xf>
    <xf numFmtId="0" fontId="63" fillId="0" borderId="53" xfId="2" applyFill="1" applyBorder="1" applyAlignment="1">
      <alignment horizontal="center" vertical="center"/>
    </xf>
    <xf numFmtId="0" fontId="75" fillId="0" borderId="0" xfId="0" applyFont="1"/>
    <xf numFmtId="0" fontId="76" fillId="0" borderId="0" xfId="0" applyFont="1"/>
    <xf numFmtId="0" fontId="77" fillId="0" borderId="0" xfId="0" applyFont="1" applyFill="1"/>
    <xf numFmtId="0" fontId="0" fillId="0" borderId="0" xfId="0" applyAlignment="1">
      <alignment horizontal="right"/>
    </xf>
    <xf numFmtId="0" fontId="6" fillId="0" borderId="0" xfId="0" applyFont="1" applyAlignment="1">
      <alignment horizontal="left"/>
    </xf>
    <xf numFmtId="0" fontId="5" fillId="0" borderId="0" xfId="0" applyFont="1" applyAlignment="1">
      <alignment horizontal="left"/>
    </xf>
    <xf numFmtId="0" fontId="6" fillId="0" borderId="0" xfId="0" applyFont="1" applyAlignment="1"/>
    <xf numFmtId="0" fontId="78" fillId="0" borderId="0" xfId="0" applyFont="1" applyFill="1"/>
    <xf numFmtId="0" fontId="6" fillId="0" borderId="7" xfId="0" applyFont="1" applyBorder="1" applyAlignment="1"/>
    <xf numFmtId="0" fontId="5" fillId="0" borderId="7" xfId="0" applyFont="1" applyBorder="1" applyAlignment="1"/>
    <xf numFmtId="0" fontId="79" fillId="0" borderId="0" xfId="0" applyFont="1" applyFill="1"/>
    <xf numFmtId="0" fontId="5" fillId="0" borderId="0" xfId="0" applyFont="1" applyAlignment="1"/>
    <xf numFmtId="49" fontId="5" fillId="0" borderId="0" xfId="0" applyNumberFormat="1" applyFont="1" applyAlignment="1">
      <alignment horizontal="left"/>
    </xf>
    <xf numFmtId="0" fontId="7" fillId="2" borderId="7" xfId="0" applyFont="1" applyFill="1" applyBorder="1" applyAlignment="1"/>
    <xf numFmtId="0" fontId="7" fillId="2" borderId="0" xfId="0" applyFont="1" applyFill="1" applyBorder="1" applyAlignment="1"/>
    <xf numFmtId="0" fontId="7" fillId="2" borderId="8" xfId="0" applyFont="1" applyFill="1" applyBorder="1" applyAlignment="1"/>
    <xf numFmtId="0" fontId="7" fillId="4" borderId="7" xfId="0" applyFont="1" applyFill="1" applyBorder="1" applyAlignment="1"/>
    <xf numFmtId="0" fontId="7" fillId="4" borderId="0" xfId="0" applyFont="1" applyFill="1" applyBorder="1" applyAlignment="1"/>
    <xf numFmtId="0" fontId="7" fillId="4" borderId="8" xfId="0" applyFont="1" applyFill="1" applyBorder="1" applyAlignment="1"/>
    <xf numFmtId="0" fontId="7" fillId="3" borderId="7" xfId="0" applyFont="1" applyFill="1" applyBorder="1" applyAlignment="1"/>
    <xf numFmtId="0" fontId="7" fillId="3" borderId="0" xfId="0" applyFont="1" applyFill="1" applyBorder="1" applyAlignment="1"/>
    <xf numFmtId="0" fontId="7" fillId="3" borderId="8" xfId="0" applyFont="1" applyFill="1" applyBorder="1" applyAlignment="1"/>
    <xf numFmtId="0" fontId="0" fillId="3" borderId="0" xfId="0" applyFill="1" applyBorder="1"/>
    <xf numFmtId="0" fontId="54" fillId="2" borderId="0" xfId="0" applyFont="1" applyFill="1" applyBorder="1"/>
    <xf numFmtId="0" fontId="54" fillId="4" borderId="0" xfId="0" applyFont="1" applyFill="1" applyBorder="1"/>
    <xf numFmtId="0" fontId="54" fillId="3" borderId="0" xfId="0" applyFont="1" applyFill="1" applyBorder="1"/>
    <xf numFmtId="0" fontId="0" fillId="0" borderId="5" xfId="0" applyBorder="1"/>
    <xf numFmtId="0" fontId="6" fillId="0" borderId="0" xfId="0" applyFont="1" applyAlignment="1">
      <alignment horizontal="right"/>
    </xf>
    <xf numFmtId="0" fontId="4" fillId="0" borderId="0" xfId="0" applyFont="1" applyFill="1" applyAlignment="1">
      <alignment horizontal="center"/>
    </xf>
    <xf numFmtId="0" fontId="9" fillId="0" borderId="24" xfId="0" applyFont="1" applyBorder="1" applyAlignment="1">
      <alignment horizontal="center" vertical="center" wrapText="1"/>
    </xf>
    <xf numFmtId="0" fontId="22" fillId="0" borderId="13" xfId="0" applyFont="1" applyBorder="1" applyAlignment="1">
      <alignment horizontal="left" vertical="center" wrapText="1"/>
    </xf>
    <xf numFmtId="0" fontId="25" fillId="0" borderId="13" xfId="0" applyFont="1" applyBorder="1" applyAlignment="1">
      <alignment horizontal="left" vertical="center" wrapText="1"/>
    </xf>
    <xf numFmtId="0" fontId="22" fillId="0" borderId="24" xfId="0" applyFont="1" applyBorder="1" applyAlignment="1">
      <alignment horizontal="left" vertical="center" wrapText="1"/>
    </xf>
    <xf numFmtId="0" fontId="25" fillId="0" borderId="26" xfId="0" applyFont="1" applyBorder="1" applyAlignment="1">
      <alignment horizontal="left" vertical="center" wrapText="1"/>
    </xf>
    <xf numFmtId="0" fontId="62" fillId="0" borderId="7" xfId="0" applyFont="1" applyFill="1" applyBorder="1" applyAlignment="1">
      <alignment horizontal="center" vertical="center"/>
    </xf>
    <xf numFmtId="0" fontId="6" fillId="0" borderId="4" xfId="0" applyFont="1" applyFill="1" applyBorder="1"/>
    <xf numFmtId="0" fontId="6" fillId="0" borderId="7" xfId="0" applyFont="1" applyFill="1" applyBorder="1"/>
    <xf numFmtId="0" fontId="0" fillId="0" borderId="0" xfId="0" applyAlignment="1"/>
    <xf numFmtId="0" fontId="63" fillId="21" borderId="65" xfId="2" applyFill="1" applyBorder="1" applyAlignment="1">
      <alignment horizontal="center" vertical="center"/>
    </xf>
    <xf numFmtId="0" fontId="22" fillId="0" borderId="24" xfId="0" applyFont="1" applyBorder="1" applyAlignment="1">
      <alignment horizontal="left" vertical="center" wrapText="1"/>
    </xf>
    <xf numFmtId="0" fontId="25" fillId="0" borderId="13" xfId="0" applyFont="1" applyBorder="1" applyAlignment="1">
      <alignment vertical="center" wrapText="1"/>
    </xf>
    <xf numFmtId="0" fontId="22" fillId="0" borderId="13" xfId="0" applyFont="1" applyBorder="1" applyAlignment="1">
      <alignment horizontal="left" vertical="center" wrapText="1"/>
    </xf>
    <xf numFmtId="0" fontId="80" fillId="0" borderId="7" xfId="0" applyFont="1" applyFill="1" applyBorder="1" applyAlignment="1">
      <alignment horizontal="center"/>
    </xf>
    <xf numFmtId="0" fontId="80" fillId="0" borderId="0" xfId="0" applyFont="1" applyFill="1" applyBorder="1" applyAlignment="1">
      <alignment horizontal="center"/>
    </xf>
    <xf numFmtId="0" fontId="75" fillId="0" borderId="0" xfId="0" applyFont="1" applyFill="1"/>
    <xf numFmtId="0" fontId="76" fillId="0" borderId="7" xfId="0" applyFont="1" applyBorder="1" applyAlignment="1"/>
    <xf numFmtId="0" fontId="76" fillId="0" borderId="0" xfId="0" applyFont="1" applyBorder="1" applyAlignment="1"/>
    <xf numFmtId="0" fontId="76" fillId="0" borderId="0" xfId="0" applyFont="1" applyAlignment="1"/>
    <xf numFmtId="0" fontId="75" fillId="0" borderId="7" xfId="0" applyFont="1" applyBorder="1" applyAlignment="1"/>
    <xf numFmtId="0" fontId="75" fillId="0" borderId="0" xfId="0" applyFont="1" applyBorder="1" applyAlignment="1"/>
    <xf numFmtId="0" fontId="54" fillId="0" borderId="0" xfId="0" applyFont="1"/>
    <xf numFmtId="0" fontId="75" fillId="0" borderId="0" xfId="0" applyFont="1" applyAlignment="1"/>
    <xf numFmtId="0" fontId="9" fillId="11" borderId="75" xfId="0" applyFont="1" applyFill="1" applyBorder="1" applyAlignment="1">
      <alignment horizontal="left" vertical="center" wrapText="1"/>
    </xf>
    <xf numFmtId="0" fontId="9" fillId="11" borderId="76" xfId="0" applyFont="1" applyFill="1" applyBorder="1" applyAlignment="1">
      <alignment horizontal="left" vertical="center" wrapText="1"/>
    </xf>
    <xf numFmtId="0" fontId="9" fillId="11" borderId="76" xfId="0" applyFont="1" applyFill="1" applyBorder="1" applyAlignment="1">
      <alignment horizontal="center" vertical="center" wrapText="1"/>
    </xf>
    <xf numFmtId="0" fontId="9" fillId="11" borderId="77" xfId="0" applyFont="1" applyFill="1" applyBorder="1" applyAlignment="1">
      <alignment horizontal="left" vertical="center" wrapText="1"/>
    </xf>
    <xf numFmtId="0" fontId="9" fillId="9" borderId="75" xfId="0" applyFont="1" applyFill="1" applyBorder="1" applyAlignment="1">
      <alignment horizontal="left" vertical="center" wrapText="1"/>
    </xf>
    <xf numFmtId="0" fontId="9" fillId="9" borderId="76" xfId="0" applyFont="1" applyFill="1" applyBorder="1" applyAlignment="1">
      <alignment horizontal="left" vertical="center" wrapText="1"/>
    </xf>
    <xf numFmtId="0" fontId="9" fillId="9" borderId="76" xfId="0" applyFont="1" applyFill="1" applyBorder="1" applyAlignment="1">
      <alignment horizontal="center" vertical="center" wrapText="1"/>
    </xf>
    <xf numFmtId="0" fontId="9" fillId="9" borderId="77" xfId="0" applyFont="1" applyFill="1" applyBorder="1" applyAlignment="1">
      <alignment horizontal="left" vertical="center" wrapText="1"/>
    </xf>
    <xf numFmtId="0" fontId="60" fillId="29" borderId="65" xfId="2" applyFont="1" applyFill="1" applyBorder="1" applyAlignment="1">
      <alignment horizontal="center" vertical="center" wrapText="1"/>
    </xf>
    <xf numFmtId="0" fontId="60" fillId="29" borderId="55" xfId="2" applyFont="1" applyFill="1" applyBorder="1" applyAlignment="1">
      <alignment horizontal="center" vertical="center" wrapText="1"/>
    </xf>
    <xf numFmtId="0" fontId="60" fillId="29" borderId="56" xfId="2" applyFont="1" applyFill="1" applyBorder="1" applyAlignment="1">
      <alignment horizontal="center" vertical="center" wrapText="1"/>
    </xf>
    <xf numFmtId="0" fontId="60" fillId="29" borderId="0" xfId="2" applyFont="1" applyFill="1" applyBorder="1" applyAlignment="1">
      <alignment horizontal="center" vertical="center" wrapText="1"/>
    </xf>
    <xf numFmtId="0" fontId="0" fillId="0" borderId="0" xfId="0" applyAlignment="1">
      <alignment horizontal="center"/>
    </xf>
    <xf numFmtId="0" fontId="9" fillId="9" borderId="23" xfId="0" applyFont="1" applyFill="1" applyBorder="1" applyAlignment="1">
      <alignment horizontal="left" vertical="center" wrapText="1"/>
    </xf>
    <xf numFmtId="0" fontId="9" fillId="9" borderId="50" xfId="0" applyFont="1" applyFill="1" applyBorder="1" applyAlignment="1">
      <alignment horizontal="left" vertical="center" wrapText="1"/>
    </xf>
    <xf numFmtId="0" fontId="8" fillId="9" borderId="27" xfId="0" applyFont="1" applyFill="1" applyBorder="1" applyAlignment="1">
      <alignment horizontal="left" vertical="center" wrapText="1"/>
    </xf>
    <xf numFmtId="0" fontId="9" fillId="9" borderId="27" xfId="0" applyFont="1" applyFill="1" applyBorder="1" applyAlignment="1">
      <alignment horizontal="center" vertical="center" wrapText="1"/>
    </xf>
    <xf numFmtId="0" fontId="61" fillId="0" borderId="0" xfId="3"/>
    <xf numFmtId="0" fontId="63" fillId="0" borderId="0" xfId="3" applyFont="1" applyAlignment="1">
      <alignment vertical="center"/>
    </xf>
    <xf numFmtId="0" fontId="61" fillId="0" borderId="0" xfId="3" applyAlignment="1">
      <alignment vertical="center"/>
    </xf>
    <xf numFmtId="0" fontId="61" fillId="0" borderId="0" xfId="3" applyAlignment="1"/>
    <xf numFmtId="0" fontId="82" fillId="19" borderId="0" xfId="3" applyFont="1" applyFill="1" applyAlignment="1">
      <alignment vertical="center"/>
    </xf>
    <xf numFmtId="0" fontId="61" fillId="19" borderId="0" xfId="3" applyFont="1" applyFill="1" applyAlignment="1"/>
    <xf numFmtId="0" fontId="63" fillId="19" borderId="0" xfId="3" applyFont="1" applyFill="1" applyAlignment="1"/>
    <xf numFmtId="0" fontId="61" fillId="19" borderId="0" xfId="3" applyFill="1" applyAlignment="1"/>
    <xf numFmtId="0" fontId="84" fillId="3" borderId="0" xfId="3" applyFont="1" applyFill="1" applyAlignment="1">
      <alignment vertical="center"/>
    </xf>
    <xf numFmtId="0" fontId="63" fillId="3" borderId="0" xfId="3" applyFont="1" applyFill="1" applyAlignment="1"/>
    <xf numFmtId="0" fontId="61" fillId="3" borderId="0" xfId="3" applyFill="1" applyAlignment="1"/>
    <xf numFmtId="0" fontId="61" fillId="0" borderId="0" xfId="3" applyBorder="1" applyAlignment="1">
      <alignment horizontal="center" vertical="center"/>
    </xf>
    <xf numFmtId="0" fontId="61" fillId="0" borderId="0" xfId="3" applyFont="1" applyAlignment="1"/>
    <xf numFmtId="0" fontId="56" fillId="0" borderId="0" xfId="3" applyFont="1" applyAlignment="1">
      <alignment vertical="center"/>
    </xf>
    <xf numFmtId="0" fontId="85" fillId="39" borderId="55" xfId="3" applyFont="1" applyFill="1" applyBorder="1" applyAlignment="1">
      <alignment horizontal="center" vertical="center" wrapText="1"/>
    </xf>
    <xf numFmtId="0" fontId="85" fillId="32" borderId="56" xfId="3" applyFont="1" applyFill="1" applyBorder="1" applyAlignment="1">
      <alignment horizontal="center" vertical="center" wrapText="1"/>
    </xf>
    <xf numFmtId="0" fontId="86" fillId="0" borderId="0" xfId="3" applyFont="1" applyAlignment="1">
      <alignment vertical="center"/>
    </xf>
    <xf numFmtId="0" fontId="65" fillId="0" borderId="78" xfId="3" applyFont="1" applyBorder="1" applyAlignment="1">
      <alignment vertical="center" wrapText="1"/>
    </xf>
    <xf numFmtId="0" fontId="83" fillId="0" borderId="55" xfId="3" applyFont="1" applyFill="1" applyBorder="1" applyAlignment="1">
      <alignment horizontal="center" vertical="center"/>
    </xf>
    <xf numFmtId="0" fontId="83" fillId="0" borderId="56" xfId="3" applyFont="1" applyFill="1" applyBorder="1" applyAlignment="1">
      <alignment horizontal="center" vertical="center"/>
    </xf>
    <xf numFmtId="0" fontId="61" fillId="0" borderId="55" xfId="3" applyBorder="1" applyAlignment="1">
      <alignment horizontal="center" vertical="center"/>
    </xf>
    <xf numFmtId="0" fontId="61" fillId="42" borderId="56" xfId="3" applyFill="1" applyBorder="1" applyAlignment="1">
      <alignment horizontal="center" vertical="center"/>
    </xf>
    <xf numFmtId="0" fontId="61" fillId="0" borderId="55" xfId="3" applyFill="1" applyBorder="1" applyAlignment="1">
      <alignment horizontal="center" vertical="center"/>
    </xf>
    <xf numFmtId="0" fontId="61" fillId="42" borderId="55" xfId="3" applyFill="1" applyBorder="1" applyAlignment="1">
      <alignment horizontal="center" vertical="center"/>
    </xf>
    <xf numFmtId="0" fontId="83" fillId="0" borderId="53" xfId="3" applyFont="1" applyFill="1" applyBorder="1" applyAlignment="1">
      <alignment horizontal="center" vertical="center"/>
    </xf>
    <xf numFmtId="0" fontId="61" fillId="0" borderId="53" xfId="3" applyBorder="1" applyAlignment="1">
      <alignment horizontal="center" vertical="center"/>
    </xf>
    <xf numFmtId="0" fontId="63" fillId="0" borderId="0" xfId="3" applyFont="1" applyAlignment="1"/>
    <xf numFmtId="0" fontId="83" fillId="0" borderId="73" xfId="3" applyFont="1" applyFill="1" applyBorder="1" applyAlignment="1">
      <alignment horizontal="center" vertical="center"/>
    </xf>
    <xf numFmtId="0" fontId="83" fillId="0" borderId="79" xfId="3" applyFont="1" applyFill="1" applyBorder="1" applyAlignment="1">
      <alignment horizontal="center" vertical="center"/>
    </xf>
    <xf numFmtId="0" fontId="83" fillId="0" borderId="57" xfId="3" applyFont="1" applyFill="1" applyBorder="1" applyAlignment="1">
      <alignment horizontal="center" vertical="center"/>
    </xf>
    <xf numFmtId="0" fontId="83" fillId="0" borderId="59" xfId="3" applyFont="1" applyFill="1" applyBorder="1" applyAlignment="1">
      <alignment horizontal="center" vertical="center"/>
    </xf>
    <xf numFmtId="0" fontId="83" fillId="0" borderId="60" xfId="3" applyFont="1" applyFill="1" applyBorder="1" applyAlignment="1">
      <alignment horizontal="center" vertical="center"/>
    </xf>
    <xf numFmtId="0" fontId="63" fillId="3" borderId="0" xfId="3" applyFont="1" applyFill="1"/>
    <xf numFmtId="0" fontId="61" fillId="3" borderId="0" xfId="3" applyFill="1"/>
    <xf numFmtId="0" fontId="61" fillId="0" borderId="0" xfId="3" applyFont="1"/>
    <xf numFmtId="0" fontId="83" fillId="0" borderId="35" xfId="3" applyFont="1" applyFill="1" applyBorder="1" applyAlignment="1">
      <alignment horizontal="center" vertical="center"/>
    </xf>
    <xf numFmtId="0" fontId="61" fillId="0" borderId="35" xfId="3" applyBorder="1" applyAlignment="1">
      <alignment horizontal="center" vertical="center"/>
    </xf>
    <xf numFmtId="0" fontId="63" fillId="0" borderId="0" xfId="3" applyFont="1"/>
    <xf numFmtId="0" fontId="83" fillId="0" borderId="62" xfId="3" applyFont="1" applyFill="1" applyBorder="1" applyAlignment="1">
      <alignment horizontal="center" vertical="center"/>
    </xf>
    <xf numFmtId="0" fontId="27" fillId="0" borderId="53" xfId="3" applyFont="1" applyBorder="1" applyAlignment="1">
      <alignment horizontal="center" vertical="center"/>
    </xf>
    <xf numFmtId="0" fontId="83" fillId="0" borderId="80" xfId="3" applyFont="1" applyFill="1" applyBorder="1" applyAlignment="1">
      <alignment horizontal="center" vertical="center"/>
    </xf>
    <xf numFmtId="0" fontId="65" fillId="0" borderId="0" xfId="3" applyFont="1" applyBorder="1" applyAlignment="1">
      <alignment vertical="center" wrapText="1"/>
    </xf>
    <xf numFmtId="0" fontId="65" fillId="0" borderId="0" xfId="3" applyFont="1" applyFill="1" applyBorder="1" applyAlignment="1">
      <alignment vertical="center" wrapText="1"/>
    </xf>
    <xf numFmtId="0" fontId="84" fillId="0" borderId="0" xfId="3" applyFont="1" applyFill="1" applyAlignment="1">
      <alignment vertical="center"/>
    </xf>
    <xf numFmtId="0" fontId="65" fillId="0" borderId="81" xfId="3" applyFont="1" applyFill="1" applyBorder="1" applyAlignment="1">
      <alignment vertical="center" wrapText="1"/>
    </xf>
    <xf numFmtId="0" fontId="63" fillId="0" borderId="0" xfId="3" applyFont="1" applyFill="1" applyAlignment="1"/>
    <xf numFmtId="0" fontId="84" fillId="0" borderId="0" xfId="3" applyFont="1" applyAlignment="1">
      <alignment vertical="center"/>
    </xf>
    <xf numFmtId="0" fontId="65" fillId="0" borderId="78" xfId="3" applyFont="1" applyBorder="1" applyAlignment="1"/>
    <xf numFmtId="0" fontId="61" fillId="0" borderId="56" xfId="3" applyBorder="1" applyAlignment="1">
      <alignment horizontal="center" vertical="center"/>
    </xf>
    <xf numFmtId="0" fontId="65" fillId="0" borderId="78" xfId="3" applyFont="1" applyBorder="1" applyAlignment="1">
      <alignment vertical="center"/>
    </xf>
    <xf numFmtId="0" fontId="61" fillId="29" borderId="0" xfId="3" applyFill="1" applyBorder="1" applyAlignment="1">
      <alignment horizontal="center" vertical="center"/>
    </xf>
    <xf numFmtId="1" fontId="83" fillId="0" borderId="55" xfId="3" applyNumberFormat="1" applyFont="1" applyFill="1" applyBorder="1" applyAlignment="1">
      <alignment horizontal="center" vertical="center"/>
    </xf>
    <xf numFmtId="0" fontId="65" fillId="0" borderId="0" xfId="3" applyFont="1" applyBorder="1" applyAlignment="1">
      <alignment vertical="center"/>
    </xf>
    <xf numFmtId="0" fontId="61" fillId="19" borderId="56" xfId="3" applyFill="1" applyBorder="1" applyAlignment="1">
      <alignment horizontal="center" vertical="center"/>
    </xf>
    <xf numFmtId="0" fontId="61" fillId="19" borderId="55" xfId="3" applyFill="1" applyBorder="1" applyAlignment="1">
      <alignment horizontal="center" vertical="center"/>
    </xf>
    <xf numFmtId="0" fontId="22" fillId="19" borderId="0" xfId="3" applyFont="1" applyFill="1" applyAlignment="1">
      <alignment horizontal="left" vertical="center" indent="2"/>
    </xf>
    <xf numFmtId="0" fontId="83" fillId="0" borderId="0" xfId="3" applyFont="1" applyFill="1" applyBorder="1" applyAlignment="1">
      <alignment horizontal="center" vertical="center"/>
    </xf>
    <xf numFmtId="0" fontId="22" fillId="3" borderId="0" xfId="3" applyFont="1" applyFill="1" applyAlignment="1">
      <alignment horizontal="left" vertical="center" indent="2"/>
    </xf>
    <xf numFmtId="0" fontId="65" fillId="0" borderId="78" xfId="3" applyFont="1" applyBorder="1" applyAlignment="1">
      <alignment wrapText="1"/>
    </xf>
    <xf numFmtId="0" fontId="65" fillId="0" borderId="78" xfId="3" applyFont="1" applyBorder="1"/>
    <xf numFmtId="0" fontId="65" fillId="0" borderId="0" xfId="3" applyFont="1" applyBorder="1"/>
    <xf numFmtId="0" fontId="88" fillId="0" borderId="0" xfId="3" applyFont="1" applyAlignment="1">
      <alignment vertical="center"/>
    </xf>
    <xf numFmtId="0" fontId="89" fillId="0" borderId="0" xfId="3" applyFont="1" applyAlignment="1">
      <alignment vertical="center"/>
    </xf>
    <xf numFmtId="0" fontId="61" fillId="43" borderId="55" xfId="3" applyFill="1" applyBorder="1" applyAlignment="1">
      <alignment horizontal="center" vertical="center"/>
    </xf>
    <xf numFmtId="0" fontId="90" fillId="0" borderId="0" xfId="3" applyFont="1" applyAlignment="1">
      <alignment vertical="center"/>
    </xf>
    <xf numFmtId="0" fontId="65" fillId="0" borderId="0" xfId="3" applyFont="1" applyBorder="1" applyAlignment="1">
      <alignment wrapText="1"/>
    </xf>
    <xf numFmtId="0" fontId="85" fillId="17" borderId="55" xfId="3" applyFont="1" applyFill="1" applyBorder="1" applyAlignment="1">
      <alignment horizontal="center" vertical="center" wrapText="1"/>
    </xf>
    <xf numFmtId="0" fontId="85" fillId="17" borderId="56" xfId="3" applyFont="1" applyFill="1" applyBorder="1" applyAlignment="1">
      <alignment horizontal="center" vertical="center" wrapText="1"/>
    </xf>
    <xf numFmtId="0" fontId="61" fillId="0" borderId="0" xfId="3" applyFill="1" applyBorder="1" applyAlignment="1">
      <alignment horizontal="center" vertical="center"/>
    </xf>
    <xf numFmtId="0" fontId="65" fillId="0" borderId="78" xfId="3" applyFont="1" applyBorder="1" applyAlignment="1">
      <alignment vertical="top" wrapText="1"/>
    </xf>
    <xf numFmtId="0" fontId="92" fillId="0" borderId="0" xfId="3" applyFont="1" applyAlignment="1">
      <alignment vertical="center"/>
    </xf>
    <xf numFmtId="0" fontId="65" fillId="0" borderId="0" xfId="3" applyFont="1" applyAlignment="1">
      <alignment wrapText="1"/>
    </xf>
    <xf numFmtId="0" fontId="61" fillId="29" borderId="56" xfId="3" applyFill="1" applyBorder="1" applyAlignment="1">
      <alignment horizontal="center" vertical="center"/>
    </xf>
    <xf numFmtId="0" fontId="61" fillId="0" borderId="0" xfId="3" applyFont="1" applyFill="1" applyAlignment="1">
      <alignment horizontal="center" vertical="center"/>
    </xf>
    <xf numFmtId="0" fontId="61" fillId="0" borderId="53" xfId="3" applyFill="1" applyBorder="1" applyAlignment="1">
      <alignment horizontal="center" vertical="center"/>
    </xf>
    <xf numFmtId="0" fontId="93" fillId="0" borderId="0" xfId="3" applyFont="1" applyFill="1" applyAlignment="1">
      <alignment vertical="center" textRotation="90"/>
    </xf>
    <xf numFmtId="0" fontId="61" fillId="0" borderId="0" xfId="3" applyBorder="1"/>
    <xf numFmtId="0" fontId="82" fillId="0" borderId="0" xfId="3" applyFont="1" applyFill="1" applyAlignment="1">
      <alignment vertical="center"/>
    </xf>
    <xf numFmtId="0" fontId="61" fillId="43" borderId="56" xfId="3" applyFill="1" applyBorder="1" applyAlignment="1">
      <alignment horizontal="center" vertical="center"/>
    </xf>
    <xf numFmtId="0" fontId="65" fillId="0" borderId="0" xfId="3" applyFont="1"/>
    <xf numFmtId="0" fontId="61" fillId="0" borderId="56" xfId="3" applyFill="1" applyBorder="1" applyAlignment="1">
      <alignment horizontal="center" vertical="center"/>
    </xf>
    <xf numFmtId="0" fontId="61" fillId="0" borderId="0" xfId="3" applyAlignment="1">
      <alignment wrapText="1"/>
    </xf>
    <xf numFmtId="0" fontId="83" fillId="0" borderId="0" xfId="3" applyFont="1"/>
    <xf numFmtId="0" fontId="61" fillId="0" borderId="0" xfId="3" applyAlignment="1">
      <alignment horizontal="right"/>
    </xf>
    <xf numFmtId="0" fontId="95" fillId="0" borderId="0" xfId="3" applyFont="1" applyAlignment="1">
      <alignment horizontal="center" vertical="center"/>
    </xf>
    <xf numFmtId="0" fontId="85" fillId="0" borderId="0" xfId="3" applyFont="1" applyFill="1" applyBorder="1" applyAlignment="1">
      <alignment horizontal="center" vertical="center" wrapText="1"/>
    </xf>
    <xf numFmtId="0" fontId="49" fillId="11" borderId="23" xfId="0" applyFont="1" applyFill="1" applyBorder="1" applyAlignment="1">
      <alignment horizontal="left" vertical="center" wrapText="1"/>
    </xf>
    <xf numFmtId="0" fontId="9" fillId="11" borderId="50" xfId="0" applyFont="1" applyFill="1" applyBorder="1" applyAlignment="1">
      <alignment horizontal="left" vertical="center" wrapText="1"/>
    </xf>
    <xf numFmtId="0" fontId="51" fillId="0" borderId="27" xfId="0" applyFont="1" applyBorder="1" applyAlignment="1">
      <alignment horizontal="left" vertical="center" wrapText="1"/>
    </xf>
    <xf numFmtId="0" fontId="4" fillId="0" borderId="0" xfId="0" applyFont="1" applyFill="1" applyAlignment="1">
      <alignment horizontal="left"/>
    </xf>
    <xf numFmtId="0" fontId="4" fillId="0" borderId="0" xfId="0" applyFont="1" applyFill="1" applyBorder="1" applyAlignment="1">
      <alignment horizontal="left" vertical="center"/>
    </xf>
    <xf numFmtId="49" fontId="6" fillId="0" borderId="0" xfId="0" applyNumberFormat="1" applyFont="1" applyAlignment="1"/>
    <xf numFmtId="0" fontId="5" fillId="0" borderId="0" xfId="0" applyFont="1" applyBorder="1" applyAlignment="1">
      <alignment horizontal="left" vertical="center"/>
    </xf>
    <xf numFmtId="0" fontId="6" fillId="0" borderId="0" xfId="0" applyFont="1" applyAlignment="1">
      <alignment horizontal="left" vertical="center"/>
    </xf>
    <xf numFmtId="0" fontId="0" fillId="0" borderId="0" xfId="0" applyBorder="1" applyAlignment="1">
      <alignment horizontal="left" vertical="center"/>
    </xf>
    <xf numFmtId="0" fontId="0" fillId="0" borderId="10" xfId="0" applyBorder="1"/>
    <xf numFmtId="0" fontId="54" fillId="3" borderId="9" xfId="0" applyFont="1" applyFill="1" applyBorder="1"/>
    <xf numFmtId="0" fontId="0" fillId="0" borderId="0" xfId="0" applyAlignment="1">
      <alignment horizontal="center"/>
    </xf>
    <xf numFmtId="0" fontId="4" fillId="0" borderId="0" xfId="0" applyFont="1" applyFill="1" applyAlignment="1">
      <alignment horizont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4" fillId="0" borderId="0" xfId="0" applyFont="1" applyFill="1" applyBorder="1" applyAlignment="1">
      <alignment horizontal="left"/>
    </xf>
    <xf numFmtId="0" fontId="5" fillId="0" borderId="0" xfId="0" applyFont="1" applyBorder="1"/>
    <xf numFmtId="0" fontId="58" fillId="38" borderId="0" xfId="0" applyFont="1" applyFill="1" applyBorder="1" applyAlignment="1">
      <alignment vertical="center"/>
    </xf>
    <xf numFmtId="0" fontId="58" fillId="37" borderId="0" xfId="0" applyFont="1" applyFill="1" applyBorder="1" applyAlignment="1">
      <alignment vertical="center"/>
    </xf>
    <xf numFmtId="49" fontId="5" fillId="0" borderId="0" xfId="0" applyNumberFormat="1" applyFont="1" applyAlignment="1"/>
    <xf numFmtId="49" fontId="6" fillId="0" borderId="0" xfId="0" applyNumberFormat="1" applyFont="1" applyAlignment="1">
      <alignment horizontal="left"/>
    </xf>
    <xf numFmtId="0" fontId="5" fillId="0" borderId="0" xfId="0" applyFont="1" applyAlignment="1">
      <alignment horizontal="left"/>
    </xf>
    <xf numFmtId="0" fontId="81" fillId="0" borderId="0" xfId="3" applyFont="1" applyAlignment="1">
      <alignment horizontal="center" vertical="center"/>
    </xf>
    <xf numFmtId="0" fontId="83" fillId="0" borderId="0" xfId="3" applyFont="1" applyAlignment="1">
      <alignment horizontal="center" vertical="center"/>
    </xf>
    <xf numFmtId="0" fontId="5" fillId="0" borderId="0" xfId="0" applyFont="1" applyFill="1"/>
    <xf numFmtId="0" fontId="58" fillId="37" borderId="10" xfId="0" applyFont="1" applyFill="1" applyBorder="1" applyAlignment="1">
      <alignment vertical="center"/>
    </xf>
    <xf numFmtId="0" fontId="2" fillId="44" borderId="0" xfId="1" applyFill="1"/>
    <xf numFmtId="0" fontId="2" fillId="2" borderId="0" xfId="1" applyFill="1"/>
    <xf numFmtId="0" fontId="6" fillId="0" borderId="7" xfId="0" applyFont="1" applyFill="1" applyBorder="1" applyAlignment="1"/>
    <xf numFmtId="0" fontId="6" fillId="0" borderId="0" xfId="0" applyFont="1" applyFill="1" applyAlignment="1"/>
    <xf numFmtId="0" fontId="76" fillId="0" borderId="0" xfId="0" applyFont="1" applyFill="1"/>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xf numFmtId="164" fontId="61" fillId="0" borderId="0" xfId="3" applyNumberFormat="1"/>
    <xf numFmtId="164" fontId="61" fillId="0" borderId="0" xfId="3" applyNumberFormat="1" applyAlignment="1">
      <alignment horizontal="center"/>
    </xf>
    <xf numFmtId="164" fontId="85" fillId="32" borderId="55" xfId="3" applyNumberFormat="1" applyFont="1" applyFill="1" applyBorder="1" applyAlignment="1">
      <alignment horizontal="center" wrapText="1"/>
    </xf>
    <xf numFmtId="164" fontId="85" fillId="39" borderId="55" xfId="3" applyNumberFormat="1" applyFont="1" applyFill="1" applyBorder="1" applyAlignment="1">
      <alignment horizontal="center" wrapText="1"/>
    </xf>
    <xf numFmtId="164" fontId="85" fillId="32" borderId="56" xfId="3" applyNumberFormat="1" applyFont="1" applyFill="1" applyBorder="1" applyAlignment="1">
      <alignment horizontal="center" wrapText="1"/>
    </xf>
    <xf numFmtId="0" fontId="85" fillId="32" borderId="0" xfId="3" applyFont="1" applyFill="1" applyBorder="1" applyAlignment="1">
      <alignment horizontal="center" vertical="center" wrapText="1"/>
    </xf>
    <xf numFmtId="164" fontId="61" fillId="28" borderId="56" xfId="3" applyNumberFormat="1" applyFill="1" applyBorder="1" applyAlignment="1">
      <alignment horizontal="center"/>
    </xf>
    <xf numFmtId="164" fontId="61" fillId="0" borderId="55" xfId="3" applyNumberFormat="1" applyBorder="1" applyAlignment="1">
      <alignment horizontal="center"/>
    </xf>
    <xf numFmtId="164" fontId="61" fillId="0" borderId="0" xfId="3" applyNumberFormat="1" applyFill="1" applyBorder="1" applyAlignment="1">
      <alignment horizontal="center" vertical="center"/>
    </xf>
    <xf numFmtId="164" fontId="61" fillId="19" borderId="55" xfId="3" applyNumberFormat="1" applyFill="1" applyBorder="1" applyAlignment="1">
      <alignment horizontal="center"/>
    </xf>
    <xf numFmtId="0" fontId="61" fillId="19" borderId="0" xfId="3" applyFill="1" applyBorder="1" applyAlignment="1">
      <alignment horizontal="center" vertical="center"/>
    </xf>
    <xf numFmtId="164" fontId="61" fillId="19" borderId="0" xfId="3" applyNumberFormat="1" applyFill="1" applyBorder="1" applyAlignment="1">
      <alignment horizontal="center" vertical="center"/>
    </xf>
    <xf numFmtId="164" fontId="61" fillId="0" borderId="55" xfId="3" applyNumberFormat="1" applyFill="1" applyBorder="1" applyAlignment="1">
      <alignment horizontal="center"/>
    </xf>
    <xf numFmtId="0" fontId="61" fillId="27" borderId="0" xfId="3" applyFill="1" applyBorder="1" applyAlignment="1">
      <alignment horizontal="center" vertical="center"/>
    </xf>
    <xf numFmtId="164" fontId="61" fillId="19" borderId="56" xfId="3" applyNumberFormat="1" applyFill="1" applyBorder="1" applyAlignment="1">
      <alignment horizontal="center"/>
    </xf>
    <xf numFmtId="164" fontId="61" fillId="28" borderId="55" xfId="3" applyNumberFormat="1" applyFill="1" applyBorder="1" applyAlignment="1">
      <alignment horizontal="center"/>
    </xf>
    <xf numFmtId="0" fontId="61" fillId="42" borderId="0" xfId="3" applyFill="1" applyBorder="1" applyAlignment="1">
      <alignment horizontal="center" vertical="center"/>
    </xf>
    <xf numFmtId="0" fontId="61" fillId="43" borderId="0" xfId="3" applyFill="1" applyBorder="1" applyAlignment="1">
      <alignment horizontal="center" vertical="center"/>
    </xf>
    <xf numFmtId="0" fontId="85" fillId="32" borderId="55" xfId="3" applyFont="1" applyFill="1" applyBorder="1" applyAlignment="1">
      <alignment horizontal="center" vertical="center" wrapText="1"/>
    </xf>
    <xf numFmtId="164" fontId="61" fillId="0" borderId="55" xfId="3" applyNumberFormat="1" applyFill="1" applyBorder="1" applyAlignment="1">
      <alignment horizontal="center" vertical="center"/>
    </xf>
    <xf numFmtId="165" fontId="61" fillId="0" borderId="55" xfId="3" applyNumberFormat="1" applyBorder="1" applyAlignment="1">
      <alignment horizontal="center" vertical="center"/>
    </xf>
    <xf numFmtId="165" fontId="61" fillId="0" borderId="55" xfId="3" applyNumberFormat="1" applyBorder="1" applyAlignment="1">
      <alignment horizontal="center"/>
    </xf>
    <xf numFmtId="164" fontId="61" fillId="0" borderId="55" xfId="3" applyNumberFormat="1" applyBorder="1" applyAlignment="1">
      <alignment horizontal="center" vertical="center"/>
    </xf>
    <xf numFmtId="165" fontId="61" fillId="28" borderId="55" xfId="3" applyNumberFormat="1" applyFill="1" applyBorder="1" applyAlignment="1">
      <alignment horizontal="center"/>
    </xf>
    <xf numFmtId="0" fontId="61" fillId="0" borderId="55" xfId="3" applyFill="1" applyBorder="1" applyAlignment="1">
      <alignment vertical="center"/>
    </xf>
    <xf numFmtId="0" fontId="61" fillId="0" borderId="0" xfId="3" applyFill="1" applyAlignment="1">
      <alignment vertical="center"/>
    </xf>
    <xf numFmtId="0" fontId="83" fillId="0" borderId="55" xfId="3" applyFont="1" applyFill="1" applyBorder="1" applyAlignment="1">
      <alignment horizontal="center" vertical="center" wrapText="1"/>
    </xf>
    <xf numFmtId="0" fontId="83" fillId="0" borderId="0" xfId="3" applyFont="1" applyFill="1" applyBorder="1" applyAlignment="1">
      <alignment horizontal="center" vertical="center" wrapText="1"/>
    </xf>
    <xf numFmtId="0" fontId="9" fillId="9" borderId="28" xfId="0" applyFont="1" applyFill="1" applyBorder="1" applyAlignment="1">
      <alignment horizontal="left" vertical="center" wrapText="1"/>
    </xf>
    <xf numFmtId="0" fontId="97" fillId="0" borderId="0" xfId="0" applyFont="1" applyFill="1" applyBorder="1" applyAlignment="1">
      <alignment horizontal="left"/>
    </xf>
    <xf numFmtId="0" fontId="4" fillId="0" borderId="0" xfId="0" applyFont="1" applyBorder="1"/>
    <xf numFmtId="0" fontId="6" fillId="0" borderId="0" xfId="0" applyFont="1" applyFill="1" applyAlignment="1">
      <alignment horizontal="left"/>
    </xf>
    <xf numFmtId="0" fontId="5" fillId="0" borderId="0" xfId="0" applyFont="1" applyAlignment="1">
      <alignment horizontal="left"/>
    </xf>
    <xf numFmtId="164" fontId="96" fillId="0" borderId="56" xfId="3" applyNumberFormat="1" applyFont="1" applyBorder="1" applyAlignment="1">
      <alignment horizontal="center" vertical="center" wrapText="1"/>
    </xf>
    <xf numFmtId="164" fontId="96" fillId="0" borderId="54" xfId="3" applyNumberFormat="1" applyFont="1" applyBorder="1" applyAlignment="1">
      <alignment horizontal="center" vertical="center"/>
    </xf>
    <xf numFmtId="0" fontId="63" fillId="0" borderId="0" xfId="3" applyFont="1" applyFill="1" applyAlignment="1">
      <alignment horizontal="center" vertical="center" textRotation="90"/>
    </xf>
    <xf numFmtId="164" fontId="95" fillId="0" borderId="56" xfId="3" applyNumberFormat="1" applyFont="1" applyBorder="1" applyAlignment="1">
      <alignment horizontal="center" vertical="center" wrapText="1"/>
    </xf>
    <xf numFmtId="164" fontId="95" fillId="0" borderId="54" xfId="3" applyNumberFormat="1" applyFont="1" applyBorder="1" applyAlignment="1">
      <alignment horizontal="center" vertical="center"/>
    </xf>
    <xf numFmtId="164" fontId="95" fillId="0" borderId="56" xfId="3" applyNumberFormat="1" applyFont="1" applyFill="1" applyBorder="1" applyAlignment="1">
      <alignment horizontal="center" vertical="center" wrapText="1"/>
    </xf>
    <xf numFmtId="164" fontId="95" fillId="0" borderId="54" xfId="3" applyNumberFormat="1" applyFont="1" applyFill="1" applyBorder="1" applyAlignment="1">
      <alignment horizontal="center" vertical="center"/>
    </xf>
    <xf numFmtId="0" fontId="81" fillId="0" borderId="0" xfId="3" applyFont="1" applyAlignment="1">
      <alignment horizontal="center" vertical="center"/>
    </xf>
    <xf numFmtId="0" fontId="61" fillId="0" borderId="0" xfId="3" applyAlignment="1">
      <alignment horizontal="center"/>
    </xf>
    <xf numFmtId="0" fontId="83" fillId="0" borderId="55" xfId="3" applyFont="1" applyBorder="1" applyAlignment="1">
      <alignment horizontal="center" vertical="center"/>
    </xf>
    <xf numFmtId="0" fontId="83" fillId="21" borderId="55" xfId="3" applyFont="1" applyFill="1" applyBorder="1" applyAlignment="1">
      <alignment horizontal="center" vertical="center" wrapText="1"/>
    </xf>
    <xf numFmtId="0" fontId="83" fillId="0" borderId="53" xfId="3" applyFont="1" applyBorder="1" applyAlignment="1">
      <alignment horizontal="center" wrapText="1"/>
    </xf>
    <xf numFmtId="0" fontId="60" fillId="5" borderId="65" xfId="2" applyFont="1" applyFill="1" applyBorder="1" applyAlignment="1">
      <alignment horizontal="center" vertical="top" wrapText="1"/>
    </xf>
    <xf numFmtId="0" fontId="60" fillId="5" borderId="53" xfId="2" applyFont="1" applyFill="1" applyBorder="1" applyAlignment="1">
      <alignment horizontal="center" vertical="top" wrapText="1"/>
    </xf>
    <xf numFmtId="0" fontId="60" fillId="5" borderId="64" xfId="2" applyFont="1" applyFill="1" applyBorder="1" applyAlignment="1">
      <alignment horizontal="center" vertical="top" wrapText="1"/>
    </xf>
    <xf numFmtId="0" fontId="63" fillId="21" borderId="65" xfId="2" applyFill="1" applyBorder="1" applyAlignment="1">
      <alignment horizontal="center" vertical="top"/>
    </xf>
    <xf numFmtId="0" fontId="63" fillId="21" borderId="53" xfId="2" applyFill="1" applyBorder="1" applyAlignment="1">
      <alignment horizontal="center" vertical="top"/>
    </xf>
    <xf numFmtId="0" fontId="63" fillId="21" borderId="64" xfId="2" applyFill="1" applyBorder="1" applyAlignment="1">
      <alignment horizontal="center" vertical="top"/>
    </xf>
    <xf numFmtId="0" fontId="66" fillId="21" borderId="65" xfId="2" applyFont="1" applyFill="1" applyBorder="1" applyAlignment="1">
      <alignment horizontal="center" vertical="center"/>
    </xf>
    <xf numFmtId="0" fontId="66" fillId="21" borderId="53" xfId="2" applyFont="1" applyFill="1" applyBorder="1" applyAlignment="1">
      <alignment horizontal="center" vertical="center"/>
    </xf>
    <xf numFmtId="0" fontId="66" fillId="21" borderId="64" xfId="2" applyFont="1" applyFill="1" applyBorder="1" applyAlignment="1">
      <alignment horizontal="center" vertical="center"/>
    </xf>
    <xf numFmtId="0" fontId="64" fillId="33" borderId="65" xfId="2" applyFont="1" applyFill="1" applyBorder="1" applyAlignment="1">
      <alignment horizontal="center"/>
    </xf>
    <xf numFmtId="0" fontId="64" fillId="33" borderId="53" xfId="2" applyFont="1" applyFill="1" applyBorder="1" applyAlignment="1">
      <alignment horizontal="center"/>
    </xf>
    <xf numFmtId="0" fontId="64" fillId="33" borderId="64" xfId="2" applyFont="1" applyFill="1" applyBorder="1" applyAlignment="1">
      <alignment horizontal="center"/>
    </xf>
    <xf numFmtId="0" fontId="7" fillId="30" borderId="65" xfId="2" applyFont="1" applyFill="1" applyBorder="1" applyAlignment="1">
      <alignment horizontal="center"/>
    </xf>
    <xf numFmtId="0" fontId="7" fillId="30" borderId="53" xfId="2" applyFont="1" applyFill="1" applyBorder="1" applyAlignment="1">
      <alignment horizontal="center"/>
    </xf>
    <xf numFmtId="0" fontId="7" fillId="30" borderId="64" xfId="2" applyFont="1" applyFill="1" applyBorder="1" applyAlignment="1">
      <alignment horizontal="center"/>
    </xf>
    <xf numFmtId="0" fontId="7" fillId="6" borderId="53" xfId="2" applyFont="1" applyFill="1" applyBorder="1" applyAlignment="1">
      <alignment horizontal="center"/>
    </xf>
    <xf numFmtId="0" fontId="7" fillId="36" borderId="65" xfId="2" applyFont="1" applyFill="1" applyBorder="1" applyAlignment="1">
      <alignment horizontal="center"/>
    </xf>
    <xf numFmtId="0" fontId="7" fillId="36" borderId="53" xfId="2" applyFont="1" applyFill="1" applyBorder="1" applyAlignment="1">
      <alignment horizontal="center"/>
    </xf>
    <xf numFmtId="0" fontId="7" fillId="36" borderId="64" xfId="2" applyFont="1" applyFill="1" applyBorder="1" applyAlignment="1">
      <alignment horizontal="center"/>
    </xf>
    <xf numFmtId="0" fontId="64" fillId="35" borderId="53" xfId="2" applyFont="1" applyFill="1" applyBorder="1" applyAlignment="1">
      <alignment horizontal="center"/>
    </xf>
    <xf numFmtId="0" fontId="64" fillId="34" borderId="65" xfId="2" applyFont="1" applyFill="1" applyBorder="1" applyAlignment="1">
      <alignment horizontal="center"/>
    </xf>
    <xf numFmtId="0" fontId="64" fillId="34" borderId="53" xfId="2" applyFont="1" applyFill="1" applyBorder="1" applyAlignment="1">
      <alignment horizontal="center"/>
    </xf>
    <xf numFmtId="0" fontId="64" fillId="34" borderId="64" xfId="2" applyFont="1" applyFill="1" applyBorder="1" applyAlignment="1">
      <alignment horizontal="center"/>
    </xf>
    <xf numFmtId="0" fontId="70" fillId="5" borderId="56" xfId="2" applyFont="1" applyFill="1" applyBorder="1" applyAlignment="1">
      <alignment horizontal="left" vertical="center" wrapText="1"/>
    </xf>
    <xf numFmtId="0" fontId="70" fillId="5" borderId="53" xfId="2" applyFont="1" applyFill="1" applyBorder="1" applyAlignment="1">
      <alignment horizontal="left" vertical="center" wrapText="1"/>
    </xf>
    <xf numFmtId="0" fontId="65" fillId="3" borderId="56" xfId="2" applyFont="1" applyFill="1" applyBorder="1" applyAlignment="1">
      <alignment horizontal="left" vertical="center" wrapText="1"/>
    </xf>
    <xf numFmtId="0" fontId="65" fillId="3" borderId="54" xfId="2" applyFont="1" applyFill="1" applyBorder="1" applyAlignment="1">
      <alignment horizontal="left" vertical="center" wrapText="1"/>
    </xf>
    <xf numFmtId="0" fontId="5" fillId="23" borderId="7" xfId="0" applyFont="1" applyFill="1" applyBorder="1" applyAlignment="1">
      <alignment horizontal="center" textRotation="90"/>
    </xf>
    <xf numFmtId="0" fontId="5" fillId="23" borderId="9" xfId="0" applyFont="1" applyFill="1" applyBorder="1" applyAlignment="1">
      <alignment horizontal="center" textRotation="90"/>
    </xf>
    <xf numFmtId="0" fontId="2" fillId="19" borderId="9" xfId="1" applyFill="1" applyBorder="1" applyAlignment="1">
      <alignment horizontal="center"/>
    </xf>
    <xf numFmtId="0" fontId="2" fillId="19" borderId="11" xfId="1" applyFill="1" applyBorder="1" applyAlignment="1">
      <alignment horizontal="center"/>
    </xf>
    <xf numFmtId="0" fontId="2" fillId="19" borderId="10" xfId="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5" fillId="24" borderId="12" xfId="0" applyFont="1" applyFill="1" applyBorder="1" applyAlignment="1">
      <alignment horizontal="center" vertical="center" textRotation="90"/>
    </xf>
    <xf numFmtId="0" fontId="5" fillId="24" borderId="13" xfId="0" applyFont="1" applyFill="1" applyBorder="1" applyAlignment="1">
      <alignment horizontal="center" vertical="center" textRotation="90"/>
    </xf>
    <xf numFmtId="0" fontId="5" fillId="24" borderId="14" xfId="0" applyFont="1" applyFill="1" applyBorder="1" applyAlignment="1">
      <alignment horizontal="center" vertical="center" textRotation="90"/>
    </xf>
    <xf numFmtId="0" fontId="5" fillId="21" borderId="12" xfId="0" applyFont="1" applyFill="1" applyBorder="1" applyAlignment="1">
      <alignment horizontal="center" vertical="center" textRotation="90"/>
    </xf>
    <xf numFmtId="0" fontId="5" fillId="21" borderId="13" xfId="0" applyFont="1" applyFill="1" applyBorder="1" applyAlignment="1">
      <alignment horizontal="center" vertical="center" textRotation="90"/>
    </xf>
    <xf numFmtId="0" fontId="5" fillId="21" borderId="14" xfId="0" applyFont="1" applyFill="1" applyBorder="1" applyAlignment="1">
      <alignment horizontal="center" vertical="center" textRotation="90"/>
    </xf>
    <xf numFmtId="0" fontId="5" fillId="23" borderId="12" xfId="0" applyFont="1" applyFill="1" applyBorder="1" applyAlignment="1">
      <alignment horizontal="center" vertical="center" textRotation="90"/>
    </xf>
    <xf numFmtId="0" fontId="5" fillId="23" borderId="13" xfId="0" applyFont="1" applyFill="1" applyBorder="1" applyAlignment="1">
      <alignment horizontal="center" vertical="center" textRotation="90"/>
    </xf>
    <xf numFmtId="0" fontId="5" fillId="23" borderId="14" xfId="0" applyFont="1" applyFill="1" applyBorder="1" applyAlignment="1">
      <alignment horizontal="center" vertical="center" textRotation="90"/>
    </xf>
    <xf numFmtId="0" fontId="5" fillId="27" borderId="12" xfId="0" applyFont="1" applyFill="1" applyBorder="1" applyAlignment="1">
      <alignment horizontal="center" vertical="center" textRotation="90"/>
    </xf>
    <xf numFmtId="0" fontId="5" fillId="27" borderId="13" xfId="0" applyFont="1" applyFill="1" applyBorder="1" applyAlignment="1">
      <alignment horizontal="center" vertical="center" textRotation="90"/>
    </xf>
    <xf numFmtId="0" fontId="5" fillId="27" borderId="14" xfId="0" applyFont="1" applyFill="1" applyBorder="1" applyAlignment="1">
      <alignment horizontal="center" vertical="center" textRotation="90"/>
    </xf>
    <xf numFmtId="0" fontId="73" fillId="27" borderId="4" xfId="0" applyFont="1" applyFill="1" applyBorder="1" applyAlignment="1">
      <alignment horizontal="center" wrapText="1"/>
    </xf>
    <xf numFmtId="0" fontId="73" fillId="27" borderId="5" xfId="0" applyFont="1" applyFill="1" applyBorder="1" applyAlignment="1">
      <alignment horizontal="center" wrapText="1"/>
    </xf>
    <xf numFmtId="0" fontId="73" fillId="27" borderId="7" xfId="0" applyFont="1" applyFill="1" applyBorder="1" applyAlignment="1">
      <alignment horizontal="center" wrapText="1"/>
    </xf>
    <xf numFmtId="0" fontId="73" fillId="27" borderId="0" xfId="0" applyFont="1" applyFill="1" applyBorder="1" applyAlignment="1">
      <alignment horizontal="center" wrapText="1"/>
    </xf>
    <xf numFmtId="0" fontId="73" fillId="27" borderId="9" xfId="0" applyFont="1" applyFill="1" applyBorder="1" applyAlignment="1">
      <alignment horizontal="center" wrapText="1"/>
    </xf>
    <xf numFmtId="0" fontId="73" fillId="27" borderId="10" xfId="0" applyFont="1" applyFill="1" applyBorder="1" applyAlignment="1">
      <alignment horizontal="center" wrapText="1"/>
    </xf>
    <xf numFmtId="0" fontId="2" fillId="19" borderId="7" xfId="1" applyFill="1" applyBorder="1" applyAlignment="1">
      <alignment horizontal="center"/>
    </xf>
    <xf numFmtId="0" fontId="2" fillId="19" borderId="8" xfId="1" applyFill="1" applyBorder="1" applyAlignment="1">
      <alignment horizontal="center"/>
    </xf>
    <xf numFmtId="0" fontId="2" fillId="19" borderId="0" xfId="1" applyFill="1" applyBorder="1" applyAlignment="1">
      <alignment horizontal="center"/>
    </xf>
    <xf numFmtId="0" fontId="73" fillId="23" borderId="4" xfId="0" applyFont="1" applyFill="1" applyBorder="1" applyAlignment="1">
      <alignment horizontal="center"/>
    </xf>
    <xf numFmtId="0" fontId="73" fillId="23" borderId="5" xfId="0" applyFont="1" applyFill="1" applyBorder="1" applyAlignment="1">
      <alignment horizontal="center"/>
    </xf>
    <xf numFmtId="0" fontId="73" fillId="23" borderId="7" xfId="0" applyFont="1" applyFill="1" applyBorder="1" applyAlignment="1">
      <alignment horizontal="center"/>
    </xf>
    <xf numFmtId="0" fontId="73" fillId="23" borderId="0" xfId="0" applyFont="1" applyFill="1" applyBorder="1" applyAlignment="1">
      <alignment horizontal="center"/>
    </xf>
    <xf numFmtId="0" fontId="2" fillId="19" borderId="4" xfId="1" applyFill="1" applyBorder="1" applyAlignment="1">
      <alignment horizontal="center"/>
    </xf>
    <xf numFmtId="0" fontId="2" fillId="19" borderId="6" xfId="1" applyFill="1" applyBorder="1" applyAlignment="1">
      <alignment horizontal="center"/>
    </xf>
    <xf numFmtId="0" fontId="2" fillId="19" borderId="5" xfId="1" applyFill="1" applyBorder="1" applyAlignment="1">
      <alignment horizontal="center"/>
    </xf>
    <xf numFmtId="0" fontId="73" fillId="17" borderId="4" xfId="0" applyFont="1" applyFill="1" applyBorder="1" applyAlignment="1">
      <alignment horizontal="center"/>
    </xf>
    <xf numFmtId="0" fontId="73" fillId="17" borderId="5" xfId="0" applyFont="1" applyFill="1" applyBorder="1" applyAlignment="1">
      <alignment horizontal="center"/>
    </xf>
    <xf numFmtId="0" fontId="73" fillId="17" borderId="9" xfId="0" applyFont="1" applyFill="1" applyBorder="1" applyAlignment="1">
      <alignment horizontal="center"/>
    </xf>
    <xf numFmtId="0" fontId="73" fillId="17" borderId="10" xfId="0" applyFont="1" applyFill="1" applyBorder="1" applyAlignment="1">
      <alignment horizontal="center"/>
    </xf>
    <xf numFmtId="0" fontId="73" fillId="17" borderId="0" xfId="0" applyFont="1" applyFill="1" applyBorder="1" applyAlignment="1">
      <alignment horizontal="center"/>
    </xf>
    <xf numFmtId="0" fontId="58" fillId="17" borderId="5" xfId="0" applyFont="1" applyFill="1" applyBorder="1" applyAlignment="1">
      <alignment horizontal="center" vertical="center"/>
    </xf>
    <xf numFmtId="0" fontId="58" fillId="17" borderId="6" xfId="0" applyFont="1" applyFill="1" applyBorder="1" applyAlignment="1">
      <alignment horizontal="center" vertical="center"/>
    </xf>
    <xf numFmtId="0" fontId="58" fillId="17" borderId="0" xfId="0" applyFont="1" applyFill="1" applyBorder="1" applyAlignment="1">
      <alignment horizontal="center" vertical="center"/>
    </xf>
    <xf numFmtId="0" fontId="58" fillId="17" borderId="8" xfId="0" applyFont="1" applyFill="1" applyBorder="1" applyAlignment="1">
      <alignment horizontal="center" vertical="center"/>
    </xf>
    <xf numFmtId="0" fontId="58" fillId="17" borderId="10" xfId="0" applyFont="1" applyFill="1" applyBorder="1" applyAlignment="1">
      <alignment horizontal="center" vertical="center"/>
    </xf>
    <xf numFmtId="0" fontId="58" fillId="17" borderId="11" xfId="0" applyFont="1" applyFill="1" applyBorder="1" applyAlignment="1">
      <alignment horizontal="center" vertical="center"/>
    </xf>
    <xf numFmtId="0" fontId="5" fillId="17" borderId="7" xfId="0" applyFont="1" applyFill="1" applyBorder="1" applyAlignment="1">
      <alignment horizontal="center" textRotation="90"/>
    </xf>
    <xf numFmtId="0" fontId="5" fillId="17" borderId="9" xfId="0" applyFont="1" applyFill="1" applyBorder="1" applyAlignment="1">
      <alignment horizontal="center" textRotation="90"/>
    </xf>
    <xf numFmtId="0" fontId="5" fillId="17" borderId="12" xfId="0" applyFont="1" applyFill="1" applyBorder="1" applyAlignment="1">
      <alignment horizontal="center" vertical="center" textRotation="90"/>
    </xf>
    <xf numFmtId="0" fontId="5" fillId="17" borderId="13" xfId="0" applyFont="1" applyFill="1" applyBorder="1" applyAlignment="1">
      <alignment horizontal="center" vertical="center" textRotation="90"/>
    </xf>
    <xf numFmtId="0" fontId="5" fillId="17" borderId="14" xfId="0" applyFont="1" applyFill="1" applyBorder="1" applyAlignment="1">
      <alignment horizontal="center" vertical="center" textRotation="90"/>
    </xf>
    <xf numFmtId="0" fontId="4" fillId="6" borderId="5" xfId="0" applyFont="1" applyFill="1" applyBorder="1" applyAlignment="1">
      <alignment horizontal="center"/>
    </xf>
    <xf numFmtId="0" fontId="4" fillId="7" borderId="0" xfId="0" applyFont="1" applyFill="1" applyAlignment="1">
      <alignment horizontal="center"/>
    </xf>
    <xf numFmtId="0" fontId="58" fillId="23" borderId="5" xfId="0" applyFont="1" applyFill="1" applyBorder="1" applyAlignment="1">
      <alignment horizontal="center" vertical="center"/>
    </xf>
    <xf numFmtId="0" fontId="58" fillId="23" borderId="6" xfId="0" applyFont="1" applyFill="1" applyBorder="1" applyAlignment="1">
      <alignment horizontal="center" vertical="center"/>
    </xf>
    <xf numFmtId="0" fontId="58" fillId="23" borderId="0" xfId="0" applyFont="1" applyFill="1" applyBorder="1" applyAlignment="1">
      <alignment horizontal="center" vertical="center"/>
    </xf>
    <xf numFmtId="0" fontId="58" fillId="23" borderId="8" xfId="0" applyFont="1" applyFill="1" applyBorder="1" applyAlignment="1">
      <alignment horizontal="center" vertical="center"/>
    </xf>
    <xf numFmtId="0" fontId="58" fillId="23" borderId="10" xfId="0" applyFont="1" applyFill="1" applyBorder="1" applyAlignment="1">
      <alignment horizontal="center" vertical="center"/>
    </xf>
    <xf numFmtId="0" fontId="58" fillId="23" borderId="11" xfId="0" applyFont="1" applyFill="1" applyBorder="1" applyAlignment="1">
      <alignment horizontal="center" vertical="center"/>
    </xf>
    <xf numFmtId="0" fontId="62" fillId="21" borderId="7" xfId="0" applyFont="1" applyFill="1" applyBorder="1" applyAlignment="1">
      <alignment horizontal="center" vertical="center"/>
    </xf>
    <xf numFmtId="0" fontId="62" fillId="21" borderId="0" xfId="0" applyFont="1" applyFill="1" applyBorder="1" applyAlignment="1">
      <alignment horizontal="center" vertical="center"/>
    </xf>
    <xf numFmtId="0" fontId="62" fillId="21" borderId="8" xfId="0" applyFont="1" applyFill="1" applyBorder="1" applyAlignment="1">
      <alignment horizontal="center" vertical="center"/>
    </xf>
    <xf numFmtId="0" fontId="62" fillId="21" borderId="9" xfId="0" applyFont="1" applyFill="1" applyBorder="1" applyAlignment="1">
      <alignment horizontal="center" vertical="center"/>
    </xf>
    <xf numFmtId="0" fontId="62" fillId="21" borderId="10" xfId="0" applyFont="1" applyFill="1" applyBorder="1" applyAlignment="1">
      <alignment horizontal="center" vertical="center"/>
    </xf>
    <xf numFmtId="0" fontId="62" fillId="21" borderId="11" xfId="0" applyFont="1" applyFill="1" applyBorder="1" applyAlignment="1">
      <alignment horizontal="center" vertical="center"/>
    </xf>
    <xf numFmtId="0" fontId="4" fillId="24" borderId="0" xfId="0" applyFont="1" applyFill="1" applyAlignment="1">
      <alignment horizontal="center"/>
    </xf>
    <xf numFmtId="0" fontId="4" fillId="24" borderId="7" xfId="0" applyFont="1" applyFill="1" applyBorder="1" applyAlignment="1">
      <alignment horizontal="center"/>
    </xf>
    <xf numFmtId="0" fontId="4" fillId="24" borderId="0" xfId="0" applyFont="1" applyFill="1" applyBorder="1" applyAlignment="1">
      <alignment horizontal="center"/>
    </xf>
    <xf numFmtId="0" fontId="58" fillId="23" borderId="8" xfId="0" applyFont="1" applyFill="1" applyBorder="1" applyAlignment="1">
      <alignment horizontal="center" vertical="center" textRotation="90"/>
    </xf>
    <xf numFmtId="0" fontId="58" fillId="23" borderId="11" xfId="0" applyFont="1" applyFill="1" applyBorder="1" applyAlignment="1">
      <alignment horizontal="center" vertical="center" textRotation="90"/>
    </xf>
    <xf numFmtId="0" fontId="62" fillId="20" borderId="7" xfId="0" applyFont="1" applyFill="1" applyBorder="1" applyAlignment="1">
      <alignment horizontal="center" vertical="center"/>
    </xf>
    <xf numFmtId="0" fontId="62" fillId="20" borderId="0" xfId="0" applyFont="1" applyFill="1" applyBorder="1" applyAlignment="1">
      <alignment horizontal="center" vertical="center"/>
    </xf>
    <xf numFmtId="0" fontId="62" fillId="20" borderId="8" xfId="0" applyFont="1" applyFill="1" applyBorder="1" applyAlignment="1">
      <alignment horizontal="center" vertical="center"/>
    </xf>
    <xf numFmtId="0" fontId="62" fillId="20" borderId="9" xfId="0" applyFont="1" applyFill="1" applyBorder="1" applyAlignment="1">
      <alignment horizontal="center" vertical="center"/>
    </xf>
    <xf numFmtId="0" fontId="62" fillId="20" borderId="10" xfId="0" applyFont="1" applyFill="1" applyBorder="1" applyAlignment="1">
      <alignment horizontal="center" vertical="center"/>
    </xf>
    <xf numFmtId="0" fontId="62" fillId="20" borderId="11" xfId="0" applyFont="1" applyFill="1" applyBorder="1" applyAlignment="1">
      <alignment horizontal="center" vertical="center"/>
    </xf>
    <xf numFmtId="0" fontId="58" fillId="37" borderId="5" xfId="0" applyFont="1" applyFill="1" applyBorder="1" applyAlignment="1">
      <alignment horizontal="center" vertical="center"/>
    </xf>
    <xf numFmtId="0" fontId="58" fillId="37" borderId="6"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8" xfId="0" applyFont="1" applyFill="1" applyBorder="1" applyAlignment="1">
      <alignment horizontal="center" vertical="center"/>
    </xf>
    <xf numFmtId="0" fontId="58" fillId="37" borderId="10" xfId="0" applyFont="1" applyFill="1" applyBorder="1" applyAlignment="1">
      <alignment horizontal="center" vertical="center"/>
    </xf>
    <xf numFmtId="0" fontId="58" fillId="37" borderId="11" xfId="0" applyFont="1" applyFill="1" applyBorder="1" applyAlignment="1">
      <alignment horizontal="center" vertical="center"/>
    </xf>
    <xf numFmtId="0" fontId="62" fillId="21" borderId="4" xfId="0" applyFont="1" applyFill="1" applyBorder="1" applyAlignment="1">
      <alignment horizontal="center" vertical="center"/>
    </xf>
    <xf numFmtId="0" fontId="62" fillId="21" borderId="5" xfId="0" applyFont="1" applyFill="1" applyBorder="1" applyAlignment="1">
      <alignment horizontal="center" vertical="center"/>
    </xf>
    <xf numFmtId="0" fontId="62" fillId="21" borderId="6" xfId="0" applyFont="1" applyFill="1" applyBorder="1" applyAlignment="1">
      <alignment horizontal="center" vertical="center"/>
    </xf>
    <xf numFmtId="0" fontId="58" fillId="24" borderId="5" xfId="0" applyFont="1" applyFill="1" applyBorder="1" applyAlignment="1">
      <alignment horizontal="center" vertical="center"/>
    </xf>
    <xf numFmtId="0" fontId="58" fillId="24" borderId="6" xfId="0" applyFont="1" applyFill="1" applyBorder="1" applyAlignment="1">
      <alignment horizontal="center" vertical="center"/>
    </xf>
    <xf numFmtId="0" fontId="58" fillId="24" borderId="0" xfId="0" applyFont="1" applyFill="1" applyBorder="1" applyAlignment="1">
      <alignment horizontal="center" vertical="center"/>
    </xf>
    <xf numFmtId="0" fontId="58" fillId="24" borderId="8" xfId="0" applyFont="1" applyFill="1" applyBorder="1" applyAlignment="1">
      <alignment horizontal="center" vertical="center"/>
    </xf>
    <xf numFmtId="0" fontId="58" fillId="24" borderId="8" xfId="0" applyFont="1" applyFill="1" applyBorder="1" applyAlignment="1">
      <alignment horizontal="center" vertical="center" textRotation="90"/>
    </xf>
    <xf numFmtId="0" fontId="58" fillId="24" borderId="11" xfId="0" applyFont="1" applyFill="1" applyBorder="1" applyAlignment="1">
      <alignment horizontal="center" vertical="center" textRotation="90"/>
    </xf>
    <xf numFmtId="0" fontId="62" fillId="20" borderId="4" xfId="0" applyFont="1" applyFill="1" applyBorder="1" applyAlignment="1">
      <alignment horizontal="center" vertical="center"/>
    </xf>
    <xf numFmtId="0" fontId="62" fillId="20" borderId="5" xfId="0" applyFont="1" applyFill="1" applyBorder="1" applyAlignment="1">
      <alignment horizontal="center" vertical="center"/>
    </xf>
    <xf numFmtId="0" fontId="62" fillId="20" borderId="6" xfId="0" applyFont="1" applyFill="1" applyBorder="1" applyAlignment="1">
      <alignment horizontal="center" vertical="center"/>
    </xf>
    <xf numFmtId="0" fontId="58" fillId="21" borderId="5" xfId="0" applyFont="1" applyFill="1" applyBorder="1" applyAlignment="1">
      <alignment horizontal="center" vertical="center"/>
    </xf>
    <xf numFmtId="0" fontId="58" fillId="21" borderId="6" xfId="0" applyFont="1" applyFill="1" applyBorder="1" applyAlignment="1">
      <alignment horizontal="center" vertical="center"/>
    </xf>
    <xf numFmtId="0" fontId="58" fillId="21" borderId="0" xfId="0" applyFont="1" applyFill="1" applyBorder="1" applyAlignment="1">
      <alignment horizontal="center" vertical="center"/>
    </xf>
    <xf numFmtId="0" fontId="58" fillId="21" borderId="8" xfId="0" applyFont="1" applyFill="1" applyBorder="1" applyAlignment="1">
      <alignment horizontal="center" vertical="center"/>
    </xf>
    <xf numFmtId="0" fontId="58" fillId="27" borderId="5" xfId="0" applyFont="1" applyFill="1" applyBorder="1" applyAlignment="1">
      <alignment horizontal="center" vertical="center"/>
    </xf>
    <xf numFmtId="0" fontId="58" fillId="27" borderId="6" xfId="0" applyFont="1" applyFill="1" applyBorder="1" applyAlignment="1">
      <alignment horizontal="center" vertical="center"/>
    </xf>
    <xf numFmtId="0" fontId="58" fillId="27" borderId="0" xfId="0" applyFont="1" applyFill="1" applyBorder="1" applyAlignment="1">
      <alignment horizontal="center" vertical="center"/>
    </xf>
    <xf numFmtId="0" fontId="58" fillId="27" borderId="8" xfId="0" applyFont="1" applyFill="1" applyBorder="1" applyAlignment="1">
      <alignment horizontal="center" vertical="center"/>
    </xf>
    <xf numFmtId="0" fontId="58" fillId="27" borderId="10" xfId="0" applyFont="1" applyFill="1" applyBorder="1" applyAlignment="1">
      <alignment horizontal="center" vertical="center"/>
    </xf>
    <xf numFmtId="0" fontId="58" fillId="27" borderId="11" xfId="0" applyFont="1" applyFill="1" applyBorder="1" applyAlignment="1">
      <alignment horizontal="center" vertical="center"/>
    </xf>
    <xf numFmtId="0" fontId="58" fillId="2" borderId="5" xfId="0" applyFont="1" applyFill="1" applyBorder="1" applyAlignment="1">
      <alignment horizontal="center" vertical="center"/>
    </xf>
    <xf numFmtId="0" fontId="58" fillId="2" borderId="6" xfId="0" applyFont="1" applyFill="1" applyBorder="1" applyAlignment="1">
      <alignment horizontal="center" vertical="center"/>
    </xf>
    <xf numFmtId="0" fontId="58" fillId="2" borderId="0" xfId="0" applyFont="1" applyFill="1" applyBorder="1" applyAlignment="1">
      <alignment horizontal="center" vertical="center"/>
    </xf>
    <xf numFmtId="0" fontId="58" fillId="2" borderId="8"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11" xfId="0" applyFont="1" applyFill="1" applyBorder="1" applyAlignment="1">
      <alignment horizontal="center" vertical="center"/>
    </xf>
    <xf numFmtId="0" fontId="58" fillId="17" borderId="8" xfId="0" applyFont="1" applyFill="1" applyBorder="1" applyAlignment="1">
      <alignment horizontal="center" vertical="center" textRotation="90"/>
    </xf>
    <xf numFmtId="0" fontId="0" fillId="17" borderId="8" xfId="0" applyFill="1" applyBorder="1"/>
    <xf numFmtId="0" fontId="0" fillId="17" borderId="11" xfId="0" applyFill="1" applyBorder="1"/>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4" borderId="0" xfId="0" applyFont="1" applyFill="1" applyBorder="1" applyAlignment="1">
      <alignment horizontal="center"/>
    </xf>
    <xf numFmtId="0" fontId="7" fillId="4" borderId="8"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0" xfId="0" applyFont="1" applyFill="1" applyBorder="1" applyAlignment="1">
      <alignment horizontal="center"/>
    </xf>
    <xf numFmtId="0" fontId="7" fillId="3" borderId="8"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0" xfId="0" applyFont="1" applyFill="1" applyBorder="1" applyAlignment="1">
      <alignment horizontal="center"/>
    </xf>
    <xf numFmtId="0" fontId="7" fillId="2" borderId="8" xfId="0" applyFont="1" applyFill="1" applyBorder="1" applyAlignment="1">
      <alignment horizontal="center"/>
    </xf>
    <xf numFmtId="0" fontId="7" fillId="17" borderId="12" xfId="0" applyFont="1" applyFill="1" applyBorder="1" applyAlignment="1">
      <alignment horizontal="center" vertical="center" textRotation="90"/>
    </xf>
    <xf numFmtId="0" fontId="7" fillId="17" borderId="13" xfId="0" applyFont="1" applyFill="1" applyBorder="1" applyAlignment="1">
      <alignment horizontal="center" vertical="center" textRotation="90"/>
    </xf>
    <xf numFmtId="0" fontId="7" fillId="17" borderId="14" xfId="0" applyFont="1" applyFill="1" applyBorder="1" applyAlignment="1">
      <alignment horizontal="center" vertical="center" textRotation="90"/>
    </xf>
    <xf numFmtId="0" fontId="0" fillId="17" borderId="12"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13" xfId="0" applyFill="1" applyBorder="1" applyAlignment="1">
      <alignment vertical="center" wrapText="1"/>
    </xf>
    <xf numFmtId="0" fontId="0" fillId="17" borderId="14" xfId="0" applyFill="1" applyBorder="1" applyAlignment="1">
      <alignment vertical="center" wrapText="1"/>
    </xf>
    <xf numFmtId="0" fontId="0" fillId="17" borderId="14" xfId="0" applyFill="1" applyBorder="1" applyAlignment="1">
      <alignment horizontal="center" vertical="center" wrapText="1"/>
    </xf>
    <xf numFmtId="0" fontId="6" fillId="0" borderId="0" xfId="0" applyFont="1" applyFill="1" applyAlignment="1">
      <alignment horizontal="left"/>
    </xf>
    <xf numFmtId="0" fontId="73" fillId="21" borderId="4" xfId="0" applyFont="1" applyFill="1" applyBorder="1" applyAlignment="1">
      <alignment horizontal="center"/>
    </xf>
    <xf numFmtId="0" fontId="73" fillId="21" borderId="5" xfId="0" applyFont="1" applyFill="1" applyBorder="1" applyAlignment="1">
      <alignment horizontal="center"/>
    </xf>
    <xf numFmtId="0" fontId="73" fillId="21" borderId="7" xfId="0" applyFont="1" applyFill="1" applyBorder="1" applyAlignment="1">
      <alignment horizontal="center"/>
    </xf>
    <xf numFmtId="0" fontId="73" fillId="21" borderId="0" xfId="0" applyFont="1" applyFill="1" applyBorder="1" applyAlignment="1">
      <alignment horizontal="center"/>
    </xf>
    <xf numFmtId="0" fontId="5" fillId="21" borderId="7" xfId="0" applyFont="1" applyFill="1" applyBorder="1" applyAlignment="1">
      <alignment horizontal="center" textRotation="90"/>
    </xf>
    <xf numFmtId="0" fontId="5" fillId="21" borderId="9" xfId="0" applyFont="1" applyFill="1" applyBorder="1" applyAlignment="1">
      <alignment horizontal="center" textRotation="90"/>
    </xf>
    <xf numFmtId="0" fontId="7" fillId="38" borderId="12" xfId="0" applyFont="1" applyFill="1" applyBorder="1" applyAlignment="1">
      <alignment horizontal="center" vertical="center" textRotation="90"/>
    </xf>
    <xf numFmtId="0" fontId="7" fillId="38" borderId="13" xfId="0" applyFont="1" applyFill="1" applyBorder="1" applyAlignment="1">
      <alignment horizontal="center" vertical="center" textRotation="90"/>
    </xf>
    <xf numFmtId="0" fontId="7" fillId="38" borderId="14" xfId="0" applyFont="1" applyFill="1" applyBorder="1" applyAlignment="1">
      <alignment horizontal="center" vertical="center" textRotation="90"/>
    </xf>
    <xf numFmtId="0" fontId="0" fillId="38" borderId="12" xfId="0" applyFill="1" applyBorder="1" applyAlignment="1">
      <alignment horizontal="center" vertical="center" wrapText="1"/>
    </xf>
    <xf numFmtId="0" fontId="0" fillId="38" borderId="13" xfId="0" applyFill="1" applyBorder="1" applyAlignment="1">
      <alignment horizontal="center" vertical="center" wrapText="1"/>
    </xf>
    <xf numFmtId="0" fontId="0" fillId="38" borderId="14" xfId="0" applyFill="1" applyBorder="1" applyAlignment="1">
      <alignment horizontal="center" vertical="center" wrapText="1"/>
    </xf>
    <xf numFmtId="0" fontId="4" fillId="6" borderId="4" xfId="0" applyFont="1" applyFill="1" applyBorder="1" applyAlignment="1">
      <alignment horizontal="center"/>
    </xf>
    <xf numFmtId="0" fontId="58" fillId="21" borderId="8" xfId="0" applyFont="1" applyFill="1" applyBorder="1" applyAlignment="1">
      <alignment horizontal="center" vertical="center" textRotation="90"/>
    </xf>
    <xf numFmtId="0" fontId="58" fillId="21" borderId="11" xfId="0" applyFont="1" applyFill="1" applyBorder="1" applyAlignment="1">
      <alignment horizontal="center" vertical="center" textRotation="90"/>
    </xf>
    <xf numFmtId="0" fontId="0" fillId="0" borderId="20" xfId="0" applyBorder="1" applyAlignment="1">
      <alignment horizontal="center"/>
    </xf>
    <xf numFmtId="0" fontId="4" fillId="7" borderId="7" xfId="0" applyFont="1" applyFill="1" applyBorder="1" applyAlignment="1">
      <alignment horizontal="center"/>
    </xf>
    <xf numFmtId="0" fontId="4" fillId="7" borderId="0" xfId="0" applyFont="1" applyFill="1" applyBorder="1" applyAlignment="1">
      <alignment horizontal="center"/>
    </xf>
    <xf numFmtId="0" fontId="5" fillId="27" borderId="7" xfId="0" applyFont="1" applyFill="1" applyBorder="1" applyAlignment="1">
      <alignment horizontal="center" textRotation="90"/>
    </xf>
    <xf numFmtId="0" fontId="5" fillId="27" borderId="9" xfId="0" applyFont="1" applyFill="1" applyBorder="1" applyAlignment="1">
      <alignment horizontal="center" textRotation="90"/>
    </xf>
    <xf numFmtId="0" fontId="58" fillId="27" borderId="8" xfId="0" applyFont="1" applyFill="1" applyBorder="1" applyAlignment="1">
      <alignment horizontal="center" vertical="center" textRotation="90"/>
    </xf>
    <xf numFmtId="0" fontId="58" fillId="27" borderId="11" xfId="0" applyFont="1" applyFill="1" applyBorder="1" applyAlignment="1">
      <alignment horizontal="center" vertical="center" textRotation="90"/>
    </xf>
    <xf numFmtId="0" fontId="7" fillId="2" borderId="12" xfId="0" applyFont="1" applyFill="1" applyBorder="1" applyAlignment="1">
      <alignment horizontal="center" vertical="center" textRotation="90"/>
    </xf>
    <xf numFmtId="0" fontId="7" fillId="2" borderId="13" xfId="0" applyFont="1" applyFill="1" applyBorder="1" applyAlignment="1">
      <alignment horizontal="center" vertical="center" textRotation="90"/>
    </xf>
    <xf numFmtId="0" fontId="7" fillId="2" borderId="14" xfId="0" applyFont="1" applyFill="1" applyBorder="1" applyAlignment="1">
      <alignment horizontal="center" vertical="center" textRotation="90"/>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73" fillId="2" borderId="4" xfId="0" applyFont="1" applyFill="1" applyBorder="1" applyAlignment="1">
      <alignment horizontal="center" wrapText="1"/>
    </xf>
    <xf numFmtId="0" fontId="73" fillId="2" borderId="5" xfId="0" applyFont="1" applyFill="1" applyBorder="1" applyAlignment="1">
      <alignment horizontal="center" wrapText="1"/>
    </xf>
    <xf numFmtId="0" fontId="73" fillId="2" borderId="7" xfId="0" applyFont="1" applyFill="1" applyBorder="1" applyAlignment="1">
      <alignment horizontal="center" wrapText="1"/>
    </xf>
    <xf numFmtId="0" fontId="73" fillId="2" borderId="0" xfId="0" applyFont="1" applyFill="1" applyBorder="1" applyAlignment="1">
      <alignment horizontal="center" wrapText="1"/>
    </xf>
    <xf numFmtId="0" fontId="73" fillId="2" borderId="9" xfId="0" applyFont="1" applyFill="1" applyBorder="1" applyAlignment="1">
      <alignment horizontal="center" wrapText="1"/>
    </xf>
    <xf numFmtId="0" fontId="73" fillId="2" borderId="10" xfId="0" applyFont="1" applyFill="1" applyBorder="1" applyAlignment="1">
      <alignment horizontal="center" wrapText="1"/>
    </xf>
    <xf numFmtId="0" fontId="5" fillId="2" borderId="7" xfId="0" applyFont="1" applyFill="1" applyBorder="1" applyAlignment="1">
      <alignment horizontal="center" textRotation="90"/>
    </xf>
    <xf numFmtId="0" fontId="5" fillId="2" borderId="9" xfId="0" applyFont="1" applyFill="1" applyBorder="1" applyAlignment="1">
      <alignment horizontal="center" textRotation="90"/>
    </xf>
    <xf numFmtId="0" fontId="7" fillId="27" borderId="12" xfId="0" applyFont="1" applyFill="1" applyBorder="1" applyAlignment="1">
      <alignment horizontal="center" vertical="center" textRotation="90"/>
    </xf>
    <xf numFmtId="0" fontId="7" fillId="27" borderId="13" xfId="0" applyFont="1" applyFill="1" applyBorder="1" applyAlignment="1">
      <alignment horizontal="center" vertical="center" textRotation="90"/>
    </xf>
    <xf numFmtId="0" fontId="0" fillId="27" borderId="12" xfId="0" applyFill="1" applyBorder="1" applyAlignment="1">
      <alignment horizontal="center" vertical="center" wrapText="1"/>
    </xf>
    <xf numFmtId="0" fontId="0" fillId="27" borderId="13" xfId="0" applyFill="1" applyBorder="1" applyAlignment="1">
      <alignment horizontal="center" vertical="center" wrapText="1"/>
    </xf>
    <xf numFmtId="0" fontId="0" fillId="27" borderId="13" xfId="0" applyFill="1" applyBorder="1" applyAlignment="1">
      <alignment vertical="center" wrapText="1"/>
    </xf>
    <xf numFmtId="0" fontId="0" fillId="27" borderId="14" xfId="0" applyFill="1" applyBorder="1" applyAlignment="1">
      <alignment horizontal="center" vertical="center" wrapText="1"/>
    </xf>
    <xf numFmtId="0" fontId="7" fillId="23" borderId="12" xfId="0" applyFont="1" applyFill="1" applyBorder="1" applyAlignment="1">
      <alignment horizontal="center" vertical="center" textRotation="90"/>
    </xf>
    <xf numFmtId="0" fontId="7" fillId="23" borderId="13" xfId="0" applyFont="1" applyFill="1" applyBorder="1" applyAlignment="1">
      <alignment horizontal="center" vertical="center" textRotation="90"/>
    </xf>
    <xf numFmtId="0" fontId="7" fillId="23" borderId="14" xfId="0" applyFont="1" applyFill="1" applyBorder="1" applyAlignment="1">
      <alignment horizontal="center" vertical="center" textRotation="90"/>
    </xf>
    <xf numFmtId="0" fontId="0" fillId="23" borderId="12" xfId="0" applyFill="1" applyBorder="1" applyAlignment="1">
      <alignment horizontal="center" vertical="center" wrapText="1"/>
    </xf>
    <xf numFmtId="0" fontId="0" fillId="23" borderId="13" xfId="0" applyFill="1" applyBorder="1" applyAlignment="1">
      <alignment horizontal="center" vertical="center" wrapText="1"/>
    </xf>
    <xf numFmtId="0" fontId="0" fillId="23" borderId="13" xfId="0" applyFill="1" applyBorder="1" applyAlignment="1">
      <alignment vertical="center" wrapText="1"/>
    </xf>
    <xf numFmtId="0" fontId="0" fillId="23" borderId="14" xfId="0" applyFill="1" applyBorder="1" applyAlignment="1">
      <alignment vertical="center" wrapText="1"/>
    </xf>
    <xf numFmtId="0" fontId="0" fillId="23" borderId="14" xfId="0" applyFill="1" applyBorder="1" applyAlignment="1">
      <alignment horizontal="center" vertical="center" wrapText="1"/>
    </xf>
    <xf numFmtId="0" fontId="5" fillId="37" borderId="12" xfId="0" applyFont="1" applyFill="1" applyBorder="1" applyAlignment="1">
      <alignment horizontal="center" vertical="center" textRotation="90"/>
    </xf>
    <xf numFmtId="0" fontId="5" fillId="37" borderId="13" xfId="0" applyFont="1" applyFill="1" applyBorder="1" applyAlignment="1">
      <alignment horizontal="center" vertical="center" textRotation="90"/>
    </xf>
    <xf numFmtId="0" fontId="5" fillId="37" borderId="14" xfId="0" applyFont="1" applyFill="1" applyBorder="1" applyAlignment="1">
      <alignment horizontal="center" vertical="center" textRotation="90"/>
    </xf>
    <xf numFmtId="0" fontId="74" fillId="38" borderId="4" xfId="0" applyFont="1" applyFill="1" applyBorder="1" applyAlignment="1">
      <alignment horizontal="center" vertical="center" wrapText="1"/>
    </xf>
    <xf numFmtId="0" fontId="74" fillId="38" borderId="5" xfId="0" applyFont="1" applyFill="1" applyBorder="1" applyAlignment="1">
      <alignment horizontal="center" vertical="center" wrapText="1"/>
    </xf>
    <xf numFmtId="0" fontId="74" fillId="38" borderId="7" xfId="0" applyFont="1" applyFill="1" applyBorder="1" applyAlignment="1">
      <alignment horizontal="center" vertical="center" wrapText="1"/>
    </xf>
    <xf numFmtId="0" fontId="74" fillId="38" borderId="0" xfId="0" applyFont="1" applyFill="1" applyBorder="1" applyAlignment="1">
      <alignment horizontal="center" vertical="center" wrapText="1"/>
    </xf>
    <xf numFmtId="0" fontId="58" fillId="37" borderId="8" xfId="0" applyFont="1" applyFill="1" applyBorder="1" applyAlignment="1">
      <alignment horizontal="center" vertical="center" textRotation="90"/>
    </xf>
    <xf numFmtId="0" fontId="58" fillId="37" borderId="11" xfId="0" applyFont="1" applyFill="1" applyBorder="1" applyAlignment="1">
      <alignment horizontal="center" vertical="center" textRotation="90"/>
    </xf>
    <xf numFmtId="0" fontId="58" fillId="38" borderId="5" xfId="0" applyFont="1" applyFill="1" applyBorder="1" applyAlignment="1">
      <alignment horizontal="center" vertical="center"/>
    </xf>
    <xf numFmtId="0" fontId="58" fillId="38" borderId="6" xfId="0" applyFont="1" applyFill="1" applyBorder="1" applyAlignment="1">
      <alignment horizontal="center" vertical="center"/>
    </xf>
    <xf numFmtId="0" fontId="58" fillId="38" borderId="0" xfId="0" applyFont="1" applyFill="1" applyBorder="1" applyAlignment="1">
      <alignment horizontal="center" vertical="center"/>
    </xf>
    <xf numFmtId="0" fontId="58" fillId="38" borderId="8" xfId="0" applyFont="1" applyFill="1" applyBorder="1" applyAlignment="1">
      <alignment horizontal="center" vertical="center"/>
    </xf>
    <xf numFmtId="0" fontId="58" fillId="38" borderId="10" xfId="0" applyFont="1" applyFill="1" applyBorder="1" applyAlignment="1">
      <alignment horizontal="center" vertical="center"/>
    </xf>
    <xf numFmtId="0" fontId="58" fillId="38" borderId="11" xfId="0" applyFont="1" applyFill="1" applyBorder="1" applyAlignment="1">
      <alignment horizontal="center" vertical="center"/>
    </xf>
    <xf numFmtId="0" fontId="58" fillId="38" borderId="8" xfId="0" applyFont="1" applyFill="1" applyBorder="1" applyAlignment="1">
      <alignment horizontal="center" vertical="center" textRotation="90"/>
    </xf>
    <xf numFmtId="0" fontId="58" fillId="38" borderId="11" xfId="0" applyFont="1" applyFill="1" applyBorder="1" applyAlignment="1">
      <alignment horizontal="center" vertical="center" textRotation="90"/>
    </xf>
    <xf numFmtId="0" fontId="5" fillId="38" borderId="12" xfId="0" applyFont="1" applyFill="1" applyBorder="1" applyAlignment="1">
      <alignment horizontal="center" vertical="center" textRotation="90"/>
    </xf>
    <xf numFmtId="0" fontId="5" fillId="38" borderId="13" xfId="0" applyFont="1" applyFill="1" applyBorder="1" applyAlignment="1">
      <alignment horizontal="center" vertical="center" textRotation="90"/>
    </xf>
    <xf numFmtId="0" fontId="5" fillId="38" borderId="14" xfId="0" applyFont="1" applyFill="1" applyBorder="1" applyAlignment="1">
      <alignment horizontal="center" vertical="center" textRotation="90"/>
    </xf>
    <xf numFmtId="0" fontId="7" fillId="37" borderId="12" xfId="0" applyFont="1" applyFill="1" applyBorder="1" applyAlignment="1">
      <alignment horizontal="center" vertical="center" textRotation="90"/>
    </xf>
    <xf numFmtId="0" fontId="7" fillId="37" borderId="13" xfId="0" applyFont="1" applyFill="1" applyBorder="1" applyAlignment="1">
      <alignment horizontal="center" vertical="center" textRotation="90"/>
    </xf>
    <xf numFmtId="0" fontId="7" fillId="37" borderId="14" xfId="0" applyFont="1" applyFill="1" applyBorder="1" applyAlignment="1">
      <alignment horizontal="center" vertical="center" textRotation="90"/>
    </xf>
    <xf numFmtId="0" fontId="0" fillId="37" borderId="12" xfId="0" applyFill="1" applyBorder="1" applyAlignment="1">
      <alignment horizontal="center" vertical="center" wrapText="1"/>
    </xf>
    <xf numFmtId="0" fontId="0" fillId="37" borderId="13" xfId="0" applyFill="1" applyBorder="1" applyAlignment="1">
      <alignment horizontal="center" vertical="center" wrapText="1"/>
    </xf>
    <xf numFmtId="0" fontId="0" fillId="37" borderId="13" xfId="0" applyFill="1" applyBorder="1" applyAlignment="1">
      <alignment vertical="center" wrapText="1"/>
    </xf>
    <xf numFmtId="0" fontId="0" fillId="37" borderId="14" xfId="0" applyFill="1" applyBorder="1" applyAlignment="1">
      <alignment vertical="center" wrapText="1"/>
    </xf>
    <xf numFmtId="0" fontId="0" fillId="37" borderId="14" xfId="0" applyFill="1" applyBorder="1" applyAlignment="1">
      <alignment horizontal="center" vertical="center" wrapText="1"/>
    </xf>
    <xf numFmtId="0" fontId="58" fillId="39" borderId="5" xfId="0" applyFont="1" applyFill="1" applyBorder="1" applyAlignment="1">
      <alignment horizontal="center" vertical="center"/>
    </xf>
    <xf numFmtId="0" fontId="58" fillId="39" borderId="6" xfId="0" applyFont="1" applyFill="1" applyBorder="1" applyAlignment="1">
      <alignment horizontal="center" vertical="center"/>
    </xf>
    <xf numFmtId="0" fontId="58" fillId="39" borderId="0" xfId="0" applyFont="1" applyFill="1" applyBorder="1" applyAlignment="1">
      <alignment horizontal="center" vertical="center"/>
    </xf>
    <xf numFmtId="0" fontId="58" fillId="39" borderId="8" xfId="0" applyFont="1" applyFill="1" applyBorder="1" applyAlignment="1">
      <alignment horizontal="center" vertical="center"/>
    </xf>
    <xf numFmtId="0" fontId="74" fillId="39" borderId="4" xfId="0" applyFont="1" applyFill="1" applyBorder="1" applyAlignment="1">
      <alignment horizontal="center" vertical="center" wrapText="1"/>
    </xf>
    <xf numFmtId="0" fontId="74" fillId="39" borderId="5" xfId="0" applyFont="1" applyFill="1" applyBorder="1" applyAlignment="1">
      <alignment horizontal="center" vertical="center" wrapText="1"/>
    </xf>
    <xf numFmtId="0" fontId="74" fillId="39" borderId="9" xfId="0" applyFont="1" applyFill="1" applyBorder="1" applyAlignment="1">
      <alignment horizontal="center" vertical="center" wrapText="1"/>
    </xf>
    <xf numFmtId="0" fontId="74" fillId="39" borderId="10" xfId="0" applyFont="1" applyFill="1" applyBorder="1" applyAlignment="1">
      <alignment horizontal="center" vertical="center" wrapText="1"/>
    </xf>
    <xf numFmtId="0" fontId="74" fillId="39" borderId="0" xfId="0" applyFont="1" applyFill="1" applyBorder="1" applyAlignment="1">
      <alignment horizontal="center" vertical="center" wrapText="1"/>
    </xf>
    <xf numFmtId="0" fontId="5" fillId="39" borderId="12" xfId="0" applyFont="1" applyFill="1" applyBorder="1" applyAlignment="1">
      <alignment horizontal="center" vertical="center" textRotation="90"/>
    </xf>
    <xf numFmtId="0" fontId="5" fillId="39" borderId="13" xfId="0" applyFont="1" applyFill="1" applyBorder="1" applyAlignment="1">
      <alignment horizontal="center" vertical="center" textRotation="90"/>
    </xf>
    <xf numFmtId="0" fontId="5" fillId="39" borderId="14" xfId="0" applyFont="1" applyFill="1" applyBorder="1" applyAlignment="1">
      <alignment horizontal="center" vertical="center" textRotation="90"/>
    </xf>
    <xf numFmtId="0" fontId="58" fillId="39" borderId="8" xfId="0" applyFont="1" applyFill="1" applyBorder="1" applyAlignment="1">
      <alignment horizontal="center" vertical="center" textRotation="90"/>
    </xf>
    <xf numFmtId="0" fontId="58" fillId="39" borderId="11" xfId="0" applyFont="1" applyFill="1" applyBorder="1" applyAlignment="1">
      <alignment horizontal="center" vertical="center" textRotation="90"/>
    </xf>
    <xf numFmtId="0" fontId="0" fillId="38" borderId="13" xfId="0" applyFill="1" applyBorder="1" applyAlignment="1">
      <alignment vertical="center" wrapText="1"/>
    </xf>
    <xf numFmtId="0" fontId="0" fillId="38" borderId="14" xfId="0" applyFill="1" applyBorder="1" applyAlignment="1">
      <alignment vertical="center" wrapText="1"/>
    </xf>
    <xf numFmtId="0" fontId="74" fillId="38" borderId="9" xfId="0" applyFont="1" applyFill="1" applyBorder="1" applyAlignment="1">
      <alignment horizontal="center" vertical="center" wrapText="1"/>
    </xf>
    <xf numFmtId="0" fontId="74" fillId="38" borderId="10" xfId="0" applyFont="1" applyFill="1" applyBorder="1" applyAlignment="1">
      <alignment horizontal="center" vertical="center" wrapText="1"/>
    </xf>
    <xf numFmtId="0" fontId="0" fillId="24" borderId="12"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7" fillId="24" borderId="12" xfId="0" applyFont="1" applyFill="1" applyBorder="1" applyAlignment="1">
      <alignment horizontal="center" vertical="center" textRotation="90"/>
    </xf>
    <xf numFmtId="0" fontId="7" fillId="24" borderId="13" xfId="0" applyFont="1" applyFill="1" applyBorder="1" applyAlignment="1">
      <alignment horizontal="center" vertical="center" textRotation="90"/>
    </xf>
    <xf numFmtId="0" fontId="7" fillId="24" borderId="14" xfId="0" applyFont="1" applyFill="1" applyBorder="1" applyAlignment="1">
      <alignment horizontal="center" vertical="center" textRotation="90"/>
    </xf>
    <xf numFmtId="0" fontId="0" fillId="24" borderId="13" xfId="0" applyFill="1" applyBorder="1" applyAlignment="1">
      <alignment vertical="center" wrapText="1"/>
    </xf>
    <xf numFmtId="0" fontId="0" fillId="24" borderId="14" xfId="0" applyFill="1" applyBorder="1" applyAlignment="1">
      <alignment vertical="center" wrapText="1"/>
    </xf>
    <xf numFmtId="0" fontId="4" fillId="0" borderId="0" xfId="0" applyFont="1" applyFill="1" applyAlignment="1">
      <alignment horizontal="center"/>
    </xf>
    <xf numFmtId="0" fontId="0" fillId="0" borderId="0" xfId="0" applyAlignment="1">
      <alignment horizontal="center"/>
    </xf>
    <xf numFmtId="0" fontId="73" fillId="24" borderId="4" xfId="0" applyFont="1" applyFill="1" applyBorder="1" applyAlignment="1">
      <alignment horizontal="center"/>
    </xf>
    <xf numFmtId="0" fontId="73" fillId="24" borderId="5" xfId="0" applyFont="1" applyFill="1" applyBorder="1" applyAlignment="1">
      <alignment horizontal="center"/>
    </xf>
    <xf numFmtId="0" fontId="73" fillId="24" borderId="9" xfId="0" applyFont="1" applyFill="1" applyBorder="1" applyAlignment="1">
      <alignment horizontal="center"/>
    </xf>
    <xf numFmtId="0" fontId="73" fillId="24" borderId="10" xfId="0" applyFont="1" applyFill="1" applyBorder="1" applyAlignment="1">
      <alignment horizontal="center"/>
    </xf>
    <xf numFmtId="0" fontId="73" fillId="24" borderId="0" xfId="0" applyFont="1" applyFill="1" applyBorder="1" applyAlignment="1">
      <alignment horizontal="center"/>
    </xf>
    <xf numFmtId="0" fontId="5" fillId="24" borderId="7" xfId="0" applyFont="1" applyFill="1" applyBorder="1" applyAlignment="1">
      <alignment horizontal="center" textRotation="90"/>
    </xf>
    <xf numFmtId="0" fontId="5" fillId="24" borderId="9" xfId="0" applyFont="1" applyFill="1" applyBorder="1" applyAlignment="1">
      <alignment horizontal="center" textRotation="90"/>
    </xf>
    <xf numFmtId="0" fontId="74" fillId="37" borderId="4" xfId="0" applyFont="1" applyFill="1" applyBorder="1" applyAlignment="1">
      <alignment horizontal="center" vertical="center" wrapText="1"/>
    </xf>
    <xf numFmtId="0" fontId="74" fillId="37" borderId="5" xfId="0" applyFont="1" applyFill="1" applyBorder="1" applyAlignment="1">
      <alignment horizontal="center" vertical="center" wrapText="1"/>
    </xf>
    <xf numFmtId="0" fontId="74" fillId="37" borderId="7" xfId="0" applyFont="1" applyFill="1" applyBorder="1" applyAlignment="1">
      <alignment horizontal="center" vertical="center" wrapText="1"/>
    </xf>
    <xf numFmtId="0" fontId="74" fillId="37" borderId="0" xfId="0" applyFont="1" applyFill="1" applyBorder="1" applyAlignment="1">
      <alignment horizontal="center" vertical="center" wrapText="1"/>
    </xf>
    <xf numFmtId="0" fontId="58" fillId="2" borderId="8" xfId="0" applyFont="1" applyFill="1" applyBorder="1" applyAlignment="1">
      <alignment horizontal="center" vertical="center" textRotation="90"/>
    </xf>
    <xf numFmtId="0" fontId="58" fillId="2" borderId="11" xfId="0" applyFont="1" applyFill="1" applyBorder="1" applyAlignment="1">
      <alignment horizontal="center" vertical="center" textRotation="90"/>
    </xf>
    <xf numFmtId="0" fontId="5" fillId="2" borderId="12" xfId="0" applyFont="1" applyFill="1" applyBorder="1" applyAlignment="1">
      <alignment horizontal="center" vertical="center" textRotation="90"/>
    </xf>
    <xf numFmtId="0" fontId="5" fillId="2" borderId="13" xfId="0" applyFont="1" applyFill="1" applyBorder="1" applyAlignment="1">
      <alignment horizontal="center" vertical="center" textRotation="90"/>
    </xf>
    <xf numFmtId="0" fontId="5" fillId="2" borderId="14" xfId="0" applyFont="1" applyFill="1" applyBorder="1" applyAlignment="1">
      <alignment horizontal="center" vertical="center" textRotation="90"/>
    </xf>
    <xf numFmtId="0" fontId="7" fillId="21" borderId="12" xfId="0" applyFont="1" applyFill="1" applyBorder="1" applyAlignment="1">
      <alignment horizontal="center" vertical="center" textRotation="90"/>
    </xf>
    <xf numFmtId="0" fontId="7" fillId="21" borderId="13" xfId="0" applyFont="1" applyFill="1" applyBorder="1" applyAlignment="1">
      <alignment horizontal="center" vertical="center" textRotation="90"/>
    </xf>
    <xf numFmtId="0" fontId="7" fillId="21" borderId="14" xfId="0" applyFont="1" applyFill="1" applyBorder="1" applyAlignment="1">
      <alignment horizontal="center" vertical="center" textRotation="90"/>
    </xf>
    <xf numFmtId="0" fontId="0" fillId="21" borderId="12" xfId="0" applyFill="1" applyBorder="1" applyAlignment="1">
      <alignment horizontal="center" vertical="center" wrapText="1"/>
    </xf>
    <xf numFmtId="0" fontId="0" fillId="21" borderId="13" xfId="0" applyFill="1" applyBorder="1" applyAlignment="1">
      <alignment horizontal="center" vertical="center" wrapText="1"/>
    </xf>
    <xf numFmtId="0" fontId="0" fillId="21" borderId="13" xfId="0" applyFill="1" applyBorder="1" applyAlignment="1">
      <alignment vertical="center" wrapText="1"/>
    </xf>
    <xf numFmtId="0" fontId="0" fillId="21" borderId="14" xfId="0" applyFill="1" applyBorder="1" applyAlignment="1">
      <alignment vertical="center" wrapText="1"/>
    </xf>
    <xf numFmtId="0" fontId="0" fillId="21" borderId="14" xfId="0" applyFill="1" applyBorder="1" applyAlignment="1">
      <alignment horizontal="center"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wrapText="1"/>
    </xf>
    <xf numFmtId="0" fontId="8" fillId="0" borderId="21" xfId="0" applyFont="1" applyBorder="1" applyAlignment="1">
      <alignment horizontal="left" vertical="center" wrapText="1"/>
    </xf>
    <xf numFmtId="0" fontId="8"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29" xfId="0" applyFont="1" applyBorder="1" applyAlignment="1">
      <alignment horizontal="left" vertical="center" wrapTex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9" fillId="0" borderId="38" xfId="0" applyFont="1" applyBorder="1" applyAlignment="1">
      <alignment horizontal="left" vertical="center" wrapText="1"/>
    </xf>
    <xf numFmtId="0" fontId="9" fillId="0" borderId="40"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32" xfId="0" applyFont="1" applyBorder="1" applyAlignment="1">
      <alignment horizontal="center" vertical="center" wrapText="1"/>
    </xf>
    <xf numFmtId="0" fontId="15" fillId="0" borderId="21" xfId="0" applyFont="1" applyBorder="1" applyAlignment="1">
      <alignment horizontal="left" vertical="center" wrapText="1"/>
    </xf>
    <xf numFmtId="0" fontId="15" fillId="0" borderId="0" xfId="0" applyFont="1" applyBorder="1" applyAlignment="1">
      <alignment horizontal="left" vertical="center" wrapText="1"/>
    </xf>
    <xf numFmtId="0" fontId="15" fillId="0" borderId="25"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5" fillId="0" borderId="36" xfId="0" applyFont="1" applyBorder="1" applyAlignment="1">
      <alignment horizontal="left" vertical="center" wrapText="1"/>
    </xf>
    <xf numFmtId="0" fontId="15" fillId="0" borderId="70" xfId="0" applyFont="1" applyBorder="1" applyAlignment="1">
      <alignment horizontal="left" vertical="center" wrapText="1"/>
    </xf>
    <xf numFmtId="0" fontId="15" fillId="0" borderId="60" xfId="0" applyFont="1" applyBorder="1" applyAlignment="1">
      <alignment horizontal="left" vertical="center" wrapText="1"/>
    </xf>
    <xf numFmtId="0" fontId="15" fillId="0" borderId="71"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20" fillId="8" borderId="41" xfId="0" applyFont="1" applyFill="1" applyBorder="1" applyAlignment="1">
      <alignment horizontal="left" vertical="center" wrapText="1"/>
    </xf>
    <xf numFmtId="0" fontId="20" fillId="8" borderId="42" xfId="0" applyFont="1" applyFill="1" applyBorder="1" applyAlignment="1">
      <alignment horizontal="left" vertical="center" wrapText="1"/>
    </xf>
    <xf numFmtId="0" fontId="20" fillId="8" borderId="23" xfId="0" applyFont="1" applyFill="1" applyBorder="1" applyAlignment="1">
      <alignment horizontal="left" vertical="center" wrapText="1"/>
    </xf>
    <xf numFmtId="0" fontId="24" fillId="0" borderId="43" xfId="0" applyFont="1" applyBorder="1" applyAlignment="1">
      <alignment horizontal="left" vertical="center" wrapText="1"/>
    </xf>
    <xf numFmtId="0" fontId="9" fillId="0" borderId="43" xfId="0" applyFont="1" applyBorder="1" applyAlignment="1">
      <alignment horizontal="center" vertical="center" wrapText="1"/>
    </xf>
    <xf numFmtId="0" fontId="25" fillId="0" borderId="43" xfId="0" applyFont="1" applyBorder="1" applyAlignment="1">
      <alignment horizontal="left" vertical="center" wrapText="1"/>
    </xf>
    <xf numFmtId="0" fontId="25" fillId="0" borderId="24" xfId="0" applyFont="1" applyBorder="1" applyAlignment="1">
      <alignment horizontal="left" vertical="center" wrapText="1"/>
    </xf>
    <xf numFmtId="0" fontId="9" fillId="0" borderId="41" xfId="0" applyFont="1" applyBorder="1" applyAlignment="1">
      <alignment horizontal="center" vertical="center" wrapText="1"/>
    </xf>
    <xf numFmtId="0" fontId="24" fillId="0" borderId="43" xfId="0" applyFont="1" applyBorder="1" applyAlignment="1">
      <alignment horizontal="center" vertical="center" wrapText="1"/>
    </xf>
    <xf numFmtId="0" fontId="2" fillId="0" borderId="43" xfId="1" applyBorder="1" applyAlignment="1">
      <alignment horizontal="center" vertical="center" wrapText="1"/>
    </xf>
    <xf numFmtId="0" fontId="20" fillId="8" borderId="43" xfId="0" applyFont="1" applyFill="1" applyBorder="1" applyAlignment="1">
      <alignment horizontal="left" vertical="center" wrapText="1"/>
    </xf>
    <xf numFmtId="0" fontId="22" fillId="0" borderId="43" xfId="0" applyFont="1" applyBorder="1" applyAlignment="1">
      <alignment horizontal="left" vertical="center" wrapText="1"/>
    </xf>
    <xf numFmtId="0" fontId="9" fillId="0" borderId="4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43" xfId="0" applyFont="1" applyBorder="1" applyAlignment="1">
      <alignment horizontal="left" vertical="center" wrapText="1"/>
    </xf>
    <xf numFmtId="0" fontId="27" fillId="0" borderId="24" xfId="0" applyFont="1" applyBorder="1" applyAlignment="1">
      <alignment horizontal="center" vertical="center" wrapText="1"/>
    </xf>
    <xf numFmtId="0" fontId="27" fillId="0" borderId="27" xfId="0" applyFont="1" applyBorder="1" applyAlignment="1">
      <alignment horizontal="center" vertical="center" wrapText="1"/>
    </xf>
    <xf numFmtId="0" fontId="20" fillId="8" borderId="75" xfId="0" applyFont="1" applyFill="1" applyBorder="1" applyAlignment="1">
      <alignment horizontal="left" vertical="center" wrapText="1"/>
    </xf>
    <xf numFmtId="0" fontId="20" fillId="8" borderId="76" xfId="0" applyFont="1" applyFill="1" applyBorder="1" applyAlignment="1">
      <alignment horizontal="left" vertical="center" wrapText="1"/>
    </xf>
    <xf numFmtId="0" fontId="20" fillId="8" borderId="77" xfId="0" applyFont="1" applyFill="1" applyBorder="1" applyAlignment="1">
      <alignment horizontal="left" vertical="center" wrapText="1"/>
    </xf>
    <xf numFmtId="0" fontId="8" fillId="0" borderId="23" xfId="0" applyFont="1" applyBorder="1" applyAlignment="1">
      <alignment horizontal="left" vertical="center" wrapText="1"/>
    </xf>
    <xf numFmtId="0" fontId="8" fillId="0" borderId="29" xfId="0" applyFont="1" applyBorder="1" applyAlignment="1">
      <alignment horizontal="left"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0" xfId="0" applyFont="1" applyAlignment="1">
      <alignment horizontal="center" vertical="center" wrapText="1"/>
    </xf>
    <xf numFmtId="0" fontId="9" fillId="0" borderId="45" xfId="0" applyFont="1" applyBorder="1" applyAlignment="1">
      <alignment horizontal="center"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2" fillId="0" borderId="24" xfId="0" applyFont="1" applyBorder="1" applyAlignment="1">
      <alignment horizontal="left" vertical="center" wrapText="1"/>
    </xf>
    <xf numFmtId="0" fontId="22" fillId="0" borderId="27" xfId="0" applyFont="1" applyBorder="1" applyAlignment="1">
      <alignment horizontal="left" vertical="center" wrapText="1"/>
    </xf>
    <xf numFmtId="0" fontId="9"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0" xfId="0" applyFont="1" applyBorder="1" applyAlignment="1">
      <alignment horizontal="center" vertical="center" wrapText="1"/>
    </xf>
    <xf numFmtId="0" fontId="25" fillId="0" borderId="13" xfId="0" applyFont="1" applyBorder="1" applyAlignment="1">
      <alignment vertical="center" wrapText="1"/>
    </xf>
    <xf numFmtId="0" fontId="22" fillId="0" borderId="13" xfId="0" applyFont="1" applyBorder="1" applyAlignment="1">
      <alignment horizontal="left" vertical="center" wrapText="1"/>
    </xf>
    <xf numFmtId="0" fontId="35" fillId="0" borderId="44" xfId="0" applyFont="1" applyBorder="1" applyAlignment="1">
      <alignment horizontal="center" vertical="center"/>
    </xf>
    <xf numFmtId="0" fontId="35" fillId="0" borderId="30" xfId="0" applyFont="1" applyBorder="1" applyAlignment="1">
      <alignment horizontal="center" vertical="center"/>
    </xf>
    <xf numFmtId="0" fontId="35" fillId="0" borderId="25" xfId="0" applyFont="1" applyBorder="1" applyAlignment="1">
      <alignment horizontal="center" vertical="center"/>
    </xf>
    <xf numFmtId="0" fontId="9" fillId="0" borderId="28" xfId="0" applyFont="1" applyBorder="1" applyAlignment="1">
      <alignment horizontal="left" vertical="center" wrapText="1"/>
    </xf>
    <xf numFmtId="0" fontId="9" fillId="0" borderId="23" xfId="0" applyFont="1" applyBorder="1" applyAlignment="1">
      <alignment horizontal="left" vertical="center" wrapText="1"/>
    </xf>
    <xf numFmtId="0" fontId="27" fillId="0" borderId="43"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4" xfId="0" applyFont="1" applyBorder="1" applyAlignment="1">
      <alignment horizontal="center" vertical="center" wrapText="1"/>
    </xf>
    <xf numFmtId="0" fontId="20" fillId="16" borderId="18" xfId="0" applyFont="1" applyFill="1" applyBorder="1" applyAlignment="1">
      <alignment horizontal="left" vertical="center" wrapText="1"/>
    </xf>
    <xf numFmtId="0" fontId="20" fillId="16" borderId="20" xfId="0" applyFont="1" applyFill="1" applyBorder="1" applyAlignment="1">
      <alignment horizontal="left" vertical="center" wrapText="1"/>
    </xf>
    <xf numFmtId="0" fontId="20" fillId="16" borderId="19" xfId="0" applyFont="1" applyFill="1" applyBorder="1" applyAlignment="1">
      <alignment horizontal="left" vertical="center" wrapText="1"/>
    </xf>
    <xf numFmtId="0" fontId="8" fillId="0" borderId="27" xfId="0" applyFont="1" applyBorder="1" applyAlignment="1">
      <alignment horizontal="left"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8" fillId="0" borderId="43" xfId="0" applyFont="1" applyBorder="1" applyAlignment="1">
      <alignment horizontal="center" vertical="center" wrapText="1"/>
    </xf>
    <xf numFmtId="0" fontId="25" fillId="0" borderId="12" xfId="0" applyFont="1" applyBorder="1" applyAlignment="1">
      <alignment horizontal="left" vertical="center" wrapText="1"/>
    </xf>
    <xf numFmtId="0" fontId="20" fillId="8" borderId="22" xfId="0" applyFont="1" applyFill="1" applyBorder="1" applyAlignment="1">
      <alignment horizontal="left" vertical="center" wrapText="1"/>
    </xf>
    <xf numFmtId="0" fontId="20" fillId="8" borderId="45" xfId="0" applyFont="1" applyFill="1" applyBorder="1" applyAlignment="1">
      <alignment horizontal="left" vertical="center" wrapText="1"/>
    </xf>
    <xf numFmtId="0" fontId="20" fillId="8" borderId="28" xfId="0" applyFont="1" applyFill="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3" xfId="0" applyFont="1" applyBorder="1" applyAlignment="1">
      <alignment horizontal="left" vertical="center" wrapText="1"/>
    </xf>
    <xf numFmtId="0" fontId="25" fillId="0" borderId="27" xfId="0" applyFont="1" applyBorder="1" applyAlignment="1">
      <alignment horizontal="left" vertical="center" wrapText="1"/>
    </xf>
    <xf numFmtId="0" fontId="20" fillId="16" borderId="43" xfId="0" applyFont="1" applyFill="1" applyBorder="1" applyAlignment="1">
      <alignment horizontal="left" vertical="center" wrapText="1"/>
    </xf>
    <xf numFmtId="0" fontId="20" fillId="16" borderId="27" xfId="0" applyFont="1" applyFill="1" applyBorder="1" applyAlignment="1">
      <alignment horizontal="left" vertical="center" wrapText="1"/>
    </xf>
    <xf numFmtId="0" fontId="22" fillId="0" borderId="41" xfId="0" applyFont="1" applyBorder="1" applyAlignment="1">
      <alignment horizontal="left" vertical="center" wrapText="1"/>
    </xf>
    <xf numFmtId="0" fontId="51" fillId="0" borderId="12" xfId="0" applyFont="1" applyBorder="1" applyAlignment="1">
      <alignment horizontal="left" vertical="center" wrapText="1"/>
    </xf>
    <xf numFmtId="0" fontId="51" fillId="0" borderId="14" xfId="0" applyFont="1" applyBorder="1" applyAlignment="1">
      <alignment horizontal="left" vertical="center" wrapText="1"/>
    </xf>
    <xf numFmtId="0" fontId="49" fillId="0" borderId="43" xfId="0" applyFont="1" applyBorder="1" applyAlignment="1">
      <alignment horizontal="center" vertical="center" wrapText="1"/>
    </xf>
    <xf numFmtId="0" fontId="51" fillId="0" borderId="13" xfId="0" applyFont="1" applyBorder="1" applyAlignment="1">
      <alignment horizontal="left" vertical="center" wrapText="1"/>
    </xf>
    <xf numFmtId="0" fontId="49" fillId="0" borderId="41" xfId="0" applyFont="1" applyBorder="1" applyAlignment="1">
      <alignment horizontal="center" vertical="center" wrapText="1"/>
    </xf>
    <xf numFmtId="0" fontId="22" fillId="0" borderId="26" xfId="0" applyFont="1" applyBorder="1" applyAlignment="1">
      <alignment horizontal="left"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24" fillId="0" borderId="27" xfId="0" applyFont="1" applyBorder="1" applyAlignment="1">
      <alignment horizontal="left" vertical="center" wrapText="1"/>
    </xf>
    <xf numFmtId="0" fontId="35" fillId="0" borderId="22" xfId="0" applyFont="1" applyBorder="1" applyAlignment="1">
      <alignment horizontal="center" vertical="center"/>
    </xf>
    <xf numFmtId="0" fontId="35" fillId="0" borderId="45" xfId="0" applyFont="1" applyBorder="1" applyAlignment="1">
      <alignment horizontal="center" vertical="center"/>
    </xf>
    <xf numFmtId="0" fontId="35" fillId="0" borderId="28" xfId="0" applyFont="1" applyBorder="1" applyAlignment="1">
      <alignment horizontal="center" vertical="center"/>
    </xf>
    <xf numFmtId="0" fontId="51" fillId="0" borderId="41" xfId="0" applyFont="1" applyBorder="1" applyAlignment="1">
      <alignment horizontal="left" vertical="center" wrapText="1"/>
    </xf>
    <xf numFmtId="0" fontId="49" fillId="0" borderId="23" xfId="0" applyFont="1" applyBorder="1" applyAlignment="1">
      <alignment horizontal="center" vertical="center" wrapText="1"/>
    </xf>
    <xf numFmtId="0" fontId="9" fillId="0" borderId="48" xfId="0" applyFont="1" applyBorder="1" applyAlignment="1">
      <alignment horizontal="center" vertical="center" wrapText="1"/>
    </xf>
    <xf numFmtId="0" fontId="40" fillId="8" borderId="43" xfId="0" applyFont="1" applyFill="1" applyBorder="1" applyAlignment="1">
      <alignment horizontal="center" vertical="center" wrapText="1"/>
    </xf>
    <xf numFmtId="0" fontId="40" fillId="8" borderId="43" xfId="0" applyFont="1" applyFill="1" applyBorder="1" applyAlignment="1">
      <alignment horizontal="left" vertical="center" wrapText="1"/>
    </xf>
    <xf numFmtId="0" fontId="51" fillId="0" borderId="22" xfId="0" applyFont="1" applyBorder="1" applyAlignment="1">
      <alignment horizontal="left" vertical="center" wrapText="1"/>
    </xf>
    <xf numFmtId="0" fontId="51" fillId="0" borderId="44" xfId="0" applyFont="1" applyBorder="1" applyAlignment="1">
      <alignment horizontal="left" vertical="center" wrapText="1"/>
    </xf>
    <xf numFmtId="0" fontId="22" fillId="0" borderId="14" xfId="0" applyFont="1" applyBorder="1" applyAlignment="1">
      <alignment horizontal="left" vertical="center" wrapText="1"/>
    </xf>
    <xf numFmtId="0" fontId="20" fillId="8" borderId="24" xfId="0" applyFont="1" applyFill="1" applyBorder="1" applyAlignment="1">
      <alignment horizontal="left" vertical="center" wrapText="1"/>
    </xf>
    <xf numFmtId="0" fontId="20" fillId="8" borderId="27" xfId="0" applyFont="1" applyFill="1" applyBorder="1" applyAlignment="1">
      <alignment horizontal="left" vertical="center" wrapText="1"/>
    </xf>
    <xf numFmtId="0" fontId="27" fillId="0" borderId="38" xfId="0" applyFont="1" applyBorder="1" applyAlignment="1">
      <alignment horizontal="center" vertical="center" wrapText="1"/>
    </xf>
    <xf numFmtId="0" fontId="27" fillId="0" borderId="40"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53" fillId="0" borderId="28" xfId="0" applyFont="1" applyBorder="1" applyAlignment="1">
      <alignment horizontal="left" vertical="center" wrapText="1"/>
    </xf>
    <xf numFmtId="0" fontId="53" fillId="0" borderId="23" xfId="0" applyFont="1" applyBorder="1" applyAlignment="1">
      <alignment horizontal="left" vertical="center" wrapText="1"/>
    </xf>
    <xf numFmtId="0" fontId="35" fillId="0" borderId="18" xfId="0" applyFont="1" applyBorder="1" applyAlignment="1">
      <alignment horizontal="center"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24" fillId="0" borderId="24" xfId="0" applyFont="1" applyBorder="1" applyAlignment="1">
      <alignment horizontal="left" vertical="center" wrapText="1"/>
    </xf>
    <xf numFmtId="0" fontId="8" fillId="0" borderId="47" xfId="0" applyFont="1" applyBorder="1" applyAlignment="1">
      <alignment horizontal="center" vertical="center" wrapText="1"/>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20" fillId="15" borderId="41" xfId="0" applyFont="1" applyFill="1" applyBorder="1" applyAlignment="1">
      <alignment horizontal="left" vertical="center" wrapText="1"/>
    </xf>
    <xf numFmtId="0" fontId="20" fillId="15" borderId="42" xfId="0" applyFont="1" applyFill="1" applyBorder="1" applyAlignment="1">
      <alignment horizontal="left" vertical="center" wrapText="1"/>
    </xf>
    <xf numFmtId="0" fontId="20" fillId="15" borderId="23" xfId="0" applyFont="1" applyFill="1" applyBorder="1" applyAlignment="1">
      <alignment horizontal="left" vertical="center" wrapText="1"/>
    </xf>
    <xf numFmtId="0" fontId="0" fillId="19" borderId="7" xfId="0" applyFill="1" applyBorder="1" applyAlignment="1">
      <alignment horizontal="left" wrapText="1"/>
    </xf>
    <xf numFmtId="0" fontId="0" fillId="19" borderId="0" xfId="0" applyFill="1" applyAlignment="1">
      <alignment horizontal="left" wrapText="1"/>
    </xf>
    <xf numFmtId="0" fontId="0" fillId="19" borderId="8" xfId="0" applyFill="1" applyBorder="1" applyAlignment="1">
      <alignment horizontal="left" wrapText="1"/>
    </xf>
    <xf numFmtId="0" fontId="58" fillId="27" borderId="12" xfId="0" applyFont="1" applyFill="1" applyBorder="1" applyAlignment="1">
      <alignment horizontal="center" vertical="center" textRotation="90"/>
    </xf>
    <xf numFmtId="0" fontId="58" fillId="27" borderId="13" xfId="0" applyFont="1" applyFill="1" applyBorder="1" applyAlignment="1">
      <alignment horizontal="center" vertical="center" textRotation="90"/>
    </xf>
    <xf numFmtId="0" fontId="58" fillId="27" borderId="14" xfId="0" applyFont="1" applyFill="1" applyBorder="1" applyAlignment="1">
      <alignment horizontal="center" vertical="center" textRotation="90"/>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18" borderId="4" xfId="0" applyFill="1" applyBorder="1" applyAlignment="1">
      <alignment horizontal="left" vertical="center"/>
    </xf>
    <xf numFmtId="0" fontId="0" fillId="18" borderId="5" xfId="0" applyFill="1" applyBorder="1" applyAlignment="1">
      <alignment horizontal="left" vertical="center"/>
    </xf>
    <xf numFmtId="0" fontId="0" fillId="18" borderId="6" xfId="0" applyFill="1" applyBorder="1" applyAlignment="1">
      <alignment horizontal="left" vertical="center"/>
    </xf>
    <xf numFmtId="0" fontId="0" fillId="18" borderId="7" xfId="0" applyFill="1" applyBorder="1" applyAlignment="1">
      <alignment horizontal="left" vertical="center"/>
    </xf>
    <xf numFmtId="0" fontId="0" fillId="18" borderId="0" xfId="0" applyFill="1" applyBorder="1" applyAlignment="1">
      <alignment horizontal="left" vertical="center"/>
    </xf>
    <xf numFmtId="0" fontId="0" fillId="18" borderId="8" xfId="0" applyFill="1" applyBorder="1" applyAlignment="1">
      <alignment horizontal="left" vertical="center"/>
    </xf>
    <xf numFmtId="0" fontId="0" fillId="18" borderId="9" xfId="0" applyFill="1" applyBorder="1" applyAlignment="1">
      <alignment horizontal="left" vertical="center"/>
    </xf>
    <xf numFmtId="0" fontId="0" fillId="18" borderId="10" xfId="0" applyFill="1" applyBorder="1" applyAlignment="1">
      <alignment horizontal="left" vertical="center"/>
    </xf>
    <xf numFmtId="0" fontId="0" fillId="18" borderId="11" xfId="0" applyFill="1" applyBorder="1" applyAlignment="1">
      <alignment horizontal="left" vertical="center"/>
    </xf>
    <xf numFmtId="0" fontId="0" fillId="18" borderId="4" xfId="0" applyFill="1" applyBorder="1" applyAlignment="1">
      <alignment horizontal="left" vertical="center" wrapText="1"/>
    </xf>
    <xf numFmtId="0" fontId="0" fillId="18" borderId="5" xfId="0" applyFill="1" applyBorder="1" applyAlignment="1">
      <alignment horizontal="left" vertical="center" wrapText="1"/>
    </xf>
    <xf numFmtId="0" fontId="0" fillId="18" borderId="6" xfId="0" applyFill="1" applyBorder="1" applyAlignment="1">
      <alignment horizontal="left" vertical="center" wrapText="1"/>
    </xf>
    <xf numFmtId="0" fontId="0" fillId="18" borderId="7" xfId="0" applyFill="1" applyBorder="1" applyAlignment="1">
      <alignment horizontal="left" vertical="center" wrapText="1"/>
    </xf>
    <xf numFmtId="0" fontId="0" fillId="18" borderId="0" xfId="0" applyFill="1" applyBorder="1" applyAlignment="1">
      <alignment horizontal="left" vertical="center" wrapText="1"/>
    </xf>
    <xf numFmtId="0" fontId="0" fillId="18" borderId="8" xfId="0" applyFill="1" applyBorder="1" applyAlignment="1">
      <alignment horizontal="left" vertical="center" wrapText="1"/>
    </xf>
    <xf numFmtId="0" fontId="0" fillId="18" borderId="9" xfId="0" applyFill="1" applyBorder="1" applyAlignment="1">
      <alignment horizontal="left" vertical="center" wrapText="1"/>
    </xf>
    <xf numFmtId="0" fontId="0" fillId="18" borderId="10" xfId="0" applyFill="1" applyBorder="1" applyAlignment="1">
      <alignment horizontal="left" vertical="center" wrapText="1"/>
    </xf>
    <xf numFmtId="0" fontId="0" fillId="18" borderId="11" xfId="0" applyFill="1" applyBorder="1" applyAlignment="1">
      <alignment horizontal="left" vertical="center" wrapText="1"/>
    </xf>
    <xf numFmtId="0" fontId="0" fillId="23" borderId="12" xfId="0" applyFill="1" applyBorder="1" applyAlignment="1">
      <alignment horizontal="center" vertical="center"/>
    </xf>
    <xf numFmtId="0" fontId="0" fillId="23" borderId="13" xfId="0" applyFill="1" applyBorder="1" applyAlignment="1">
      <alignment horizontal="center" vertical="center"/>
    </xf>
    <xf numFmtId="0" fontId="0" fillId="23" borderId="14" xfId="0" applyFill="1" applyBorder="1" applyAlignment="1">
      <alignment horizontal="center" vertical="center"/>
    </xf>
    <xf numFmtId="0" fontId="0" fillId="18" borderId="0" xfId="0" applyFill="1" applyAlignment="1">
      <alignment horizontal="left" vertical="center"/>
    </xf>
    <xf numFmtId="0" fontId="58" fillId="41" borderId="12" xfId="0" applyFont="1" applyFill="1" applyBorder="1" applyAlignment="1">
      <alignment horizontal="center" vertical="center" textRotation="90"/>
    </xf>
    <xf numFmtId="0" fontId="58" fillId="41" borderId="13" xfId="0" applyFont="1" applyFill="1" applyBorder="1" applyAlignment="1">
      <alignment horizontal="center" vertical="center" textRotation="90"/>
    </xf>
    <xf numFmtId="0" fontId="58" fillId="41" borderId="14" xfId="0" applyFont="1" applyFill="1" applyBorder="1" applyAlignment="1">
      <alignment horizontal="center" vertical="center" textRotation="90"/>
    </xf>
    <xf numFmtId="0" fontId="0" fillId="18" borderId="0" xfId="0" applyFill="1" applyAlignment="1">
      <alignment horizontal="left" vertical="center" wrapText="1"/>
    </xf>
    <xf numFmtId="0" fontId="7" fillId="19" borderId="12" xfId="0" applyFont="1" applyFill="1" applyBorder="1" applyAlignment="1">
      <alignment horizontal="center" vertical="center" textRotation="90"/>
    </xf>
    <xf numFmtId="0" fontId="7" fillId="19" borderId="13" xfId="0" applyFont="1" applyFill="1" applyBorder="1" applyAlignment="1">
      <alignment horizontal="center" vertical="center" textRotation="90"/>
    </xf>
    <xf numFmtId="0" fontId="7" fillId="19" borderId="14" xfId="0" applyFont="1" applyFill="1" applyBorder="1" applyAlignment="1">
      <alignment horizontal="center" vertical="center" textRotation="90"/>
    </xf>
    <xf numFmtId="0" fontId="0" fillId="19" borderId="12" xfId="0" applyFill="1" applyBorder="1" applyAlignment="1">
      <alignment horizontal="center" vertical="center"/>
    </xf>
    <xf numFmtId="0" fontId="0" fillId="19" borderId="13" xfId="0" applyFill="1" applyBorder="1" applyAlignment="1">
      <alignment horizontal="center" vertical="center"/>
    </xf>
    <xf numFmtId="0" fontId="0" fillId="19" borderId="14" xfId="0" applyFill="1" applyBorder="1" applyAlignment="1">
      <alignment horizontal="center" vertical="center"/>
    </xf>
    <xf numFmtId="0" fontId="0" fillId="19" borderId="4" xfId="0" applyFill="1" applyBorder="1" applyAlignment="1">
      <alignment horizontal="left" wrapText="1"/>
    </xf>
    <xf numFmtId="0" fontId="0" fillId="19" borderId="5" xfId="0" applyFill="1" applyBorder="1" applyAlignment="1">
      <alignment horizontal="left" wrapText="1"/>
    </xf>
    <xf numFmtId="0" fontId="0" fillId="19" borderId="6" xfId="0" applyFill="1" applyBorder="1" applyAlignment="1">
      <alignment horizontal="left" wrapText="1"/>
    </xf>
    <xf numFmtId="0" fontId="0" fillId="19" borderId="9" xfId="0" applyFill="1" applyBorder="1" applyAlignment="1">
      <alignment horizontal="center" wrapText="1"/>
    </xf>
    <xf numFmtId="0" fontId="0" fillId="19" borderId="10" xfId="0" applyFill="1" applyBorder="1" applyAlignment="1">
      <alignment horizontal="center" wrapText="1"/>
    </xf>
    <xf numFmtId="0" fontId="0" fillId="19" borderId="11" xfId="0" applyFill="1" applyBorder="1" applyAlignment="1">
      <alignment horizontal="center" wrapText="1"/>
    </xf>
    <xf numFmtId="0" fontId="0" fillId="19" borderId="4" xfId="0" applyFill="1" applyBorder="1" applyAlignment="1">
      <alignment horizontal="left" vertical="center" wrapText="1"/>
    </xf>
    <xf numFmtId="0" fontId="0" fillId="19" borderId="5" xfId="0" applyFill="1" applyBorder="1" applyAlignment="1">
      <alignment horizontal="left" vertical="center" wrapText="1"/>
    </xf>
    <xf numFmtId="0" fontId="0" fillId="19" borderId="6" xfId="0" applyFill="1" applyBorder="1" applyAlignment="1">
      <alignment horizontal="left" vertical="center" wrapText="1"/>
    </xf>
    <xf numFmtId="0" fontId="0" fillId="19" borderId="7" xfId="0" applyFill="1" applyBorder="1" applyAlignment="1">
      <alignment horizontal="left" vertical="center" wrapText="1"/>
    </xf>
    <xf numFmtId="0" fontId="0" fillId="19" borderId="0" xfId="0" applyFill="1" applyAlignment="1">
      <alignment horizontal="left" vertical="center" wrapText="1"/>
    </xf>
    <xf numFmtId="0" fontId="0" fillId="19" borderId="8" xfId="0" applyFill="1" applyBorder="1" applyAlignment="1">
      <alignment horizontal="left" vertical="center" wrapText="1"/>
    </xf>
    <xf numFmtId="0" fontId="0" fillId="19" borderId="9" xfId="0" applyFill="1" applyBorder="1" applyAlignment="1">
      <alignment horizontal="left" vertical="center" wrapText="1"/>
    </xf>
    <xf numFmtId="0" fontId="0" fillId="19" borderId="10" xfId="0" applyFill="1" applyBorder="1" applyAlignment="1">
      <alignment horizontal="left" vertical="center" wrapText="1"/>
    </xf>
    <xf numFmtId="0" fontId="0" fillId="19" borderId="11" xfId="0" applyFill="1" applyBorder="1" applyAlignment="1">
      <alignment horizontal="left" vertical="center" wrapText="1"/>
    </xf>
    <xf numFmtId="0" fontId="0" fillId="3" borderId="7" xfId="0" applyFill="1" applyBorder="1" applyAlignment="1">
      <alignment wrapText="1"/>
    </xf>
    <xf numFmtId="0" fontId="0" fillId="3" borderId="0" xfId="0" applyFill="1" applyAlignment="1">
      <alignment wrapText="1"/>
    </xf>
    <xf numFmtId="0" fontId="0" fillId="3" borderId="8" xfId="0" applyFill="1" applyBorder="1" applyAlignment="1">
      <alignment wrapText="1"/>
    </xf>
    <xf numFmtId="0" fontId="7" fillId="3" borderId="12" xfId="0" applyFont="1" applyFill="1" applyBorder="1" applyAlignment="1">
      <alignment horizontal="center" vertical="center" textRotation="90"/>
    </xf>
    <xf numFmtId="0" fontId="7" fillId="3" borderId="13" xfId="0" applyFont="1" applyFill="1" applyBorder="1" applyAlignment="1">
      <alignment horizontal="center" vertical="center" textRotation="90"/>
    </xf>
    <xf numFmtId="0" fontId="7" fillId="3" borderId="14" xfId="0" applyFont="1" applyFill="1" applyBorder="1" applyAlignment="1">
      <alignment horizontal="center" vertical="center" textRotation="90"/>
    </xf>
    <xf numFmtId="0" fontId="7" fillId="27" borderId="14" xfId="0" applyFont="1" applyFill="1" applyBorder="1" applyAlignment="1">
      <alignment horizontal="center" vertical="center" textRotation="90"/>
    </xf>
    <xf numFmtId="0" fontId="0" fillId="27" borderId="12" xfId="0" applyFill="1" applyBorder="1" applyAlignment="1">
      <alignment horizontal="center" vertical="center"/>
    </xf>
    <xf numFmtId="0" fontId="0" fillId="27" borderId="13" xfId="0" applyFill="1" applyBorder="1" applyAlignment="1">
      <alignment horizontal="center" vertical="center"/>
    </xf>
    <xf numFmtId="0" fontId="0" fillId="27" borderId="14" xfId="0" applyFill="1" applyBorder="1" applyAlignment="1">
      <alignment horizontal="center" vertical="center"/>
    </xf>
    <xf numFmtId="0" fontId="58" fillId="23" borderId="12" xfId="0" applyFont="1" applyFill="1" applyBorder="1" applyAlignment="1">
      <alignment horizontal="center" vertical="center" textRotation="90"/>
    </xf>
    <xf numFmtId="0" fontId="58" fillId="23" borderId="13" xfId="0" applyFont="1" applyFill="1" applyBorder="1" applyAlignment="1">
      <alignment horizontal="center" vertical="center" textRotation="90"/>
    </xf>
    <xf numFmtId="0" fontId="58" fillId="23" borderId="14" xfId="0" applyFont="1" applyFill="1" applyBorder="1" applyAlignment="1">
      <alignment horizontal="center" vertical="center" textRotation="90"/>
    </xf>
    <xf numFmtId="0" fontId="0" fillId="19" borderId="7" xfId="0" applyFill="1" applyBorder="1" applyAlignment="1">
      <alignment horizontal="left"/>
    </xf>
    <xf numFmtId="0" fontId="0" fillId="19" borderId="0" xfId="0" applyFill="1"/>
    <xf numFmtId="0" fontId="0" fillId="19" borderId="8" xfId="0" applyFill="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4" xfId="0" applyFill="1" applyBorder="1" applyAlignment="1">
      <alignment horizontal="left" wrapText="1"/>
    </xf>
    <xf numFmtId="0" fontId="0" fillId="3" borderId="5" xfId="0" applyFill="1" applyBorder="1" applyAlignment="1">
      <alignment horizontal="left" wrapText="1"/>
    </xf>
    <xf numFmtId="0" fontId="0" fillId="3" borderId="7" xfId="0" applyFill="1" applyBorder="1" applyAlignment="1">
      <alignment horizontal="left" wrapText="1"/>
    </xf>
    <xf numFmtId="0" fontId="0" fillId="3" borderId="0" xfId="0" applyFill="1" applyAlignment="1">
      <alignment horizontal="left" wrapText="1"/>
    </xf>
    <xf numFmtId="0" fontId="0" fillId="3" borderId="6" xfId="0" applyFill="1" applyBorder="1" applyAlignment="1">
      <alignment horizontal="left" wrapText="1"/>
    </xf>
    <xf numFmtId="0" fontId="0" fillId="3" borderId="0" xfId="0" applyFill="1" applyBorder="1" applyAlignment="1">
      <alignment horizontal="left" wrapText="1"/>
    </xf>
    <xf numFmtId="0" fontId="0" fillId="3" borderId="8" xfId="0" applyFill="1" applyBorder="1" applyAlignment="1">
      <alignment horizontal="left" wrapText="1"/>
    </xf>
    <xf numFmtId="0" fontId="0" fillId="3" borderId="0" xfId="0" applyFill="1" applyBorder="1" applyAlignment="1">
      <alignment wrapText="1"/>
    </xf>
    <xf numFmtId="0" fontId="0" fillId="3" borderId="7" xfId="0" applyFill="1" applyBorder="1"/>
    <xf numFmtId="0" fontId="0" fillId="3" borderId="0" xfId="0" applyFill="1" applyBorder="1"/>
    <xf numFmtId="0" fontId="0" fillId="3" borderId="8" xfId="0" applyFill="1" applyBorder="1"/>
    <xf numFmtId="0" fontId="0" fillId="3" borderId="9" xfId="0" applyFill="1" applyBorder="1" applyAlignment="1">
      <alignment wrapText="1"/>
    </xf>
    <xf numFmtId="0" fontId="0" fillId="3" borderId="10" xfId="0" applyFill="1" applyBorder="1" applyAlignment="1">
      <alignment wrapText="1"/>
    </xf>
    <xf numFmtId="0" fontId="0" fillId="3" borderId="11" xfId="0" applyFill="1" applyBorder="1" applyAlignment="1">
      <alignment wrapText="1"/>
    </xf>
    <xf numFmtId="0" fontId="0" fillId="19" borderId="0" xfId="0" applyFill="1" applyBorder="1" applyAlignment="1">
      <alignment horizontal="left" wrapText="1"/>
    </xf>
    <xf numFmtId="0" fontId="0" fillId="19" borderId="0" xfId="0" applyFill="1" applyBorder="1" applyAlignment="1">
      <alignment horizontal="left"/>
    </xf>
    <xf numFmtId="0" fontId="0" fillId="19" borderId="8" xfId="0" applyFill="1" applyBorder="1" applyAlignment="1">
      <alignment horizontal="left"/>
    </xf>
    <xf numFmtId="0" fontId="0" fillId="19" borderId="0"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0"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8" borderId="12" xfId="0" applyFill="1" applyBorder="1" applyAlignment="1">
      <alignment horizontal="center" vertical="center"/>
    </xf>
    <xf numFmtId="0" fontId="0" fillId="38" borderId="13" xfId="0" applyFill="1" applyBorder="1" applyAlignment="1">
      <alignment horizontal="center" vertical="center"/>
    </xf>
    <xf numFmtId="0" fontId="0" fillId="38" borderId="14" xfId="0" applyFill="1" applyBorder="1" applyAlignment="1">
      <alignment horizontal="center" vertical="center"/>
    </xf>
    <xf numFmtId="0" fontId="58" fillId="21" borderId="12" xfId="0" applyFont="1" applyFill="1" applyBorder="1" applyAlignment="1">
      <alignment horizontal="center" vertical="center" textRotation="90"/>
    </xf>
    <xf numFmtId="0" fontId="58" fillId="21" borderId="13" xfId="0" applyFont="1" applyFill="1" applyBorder="1" applyAlignment="1">
      <alignment horizontal="center" vertical="center" textRotation="90"/>
    </xf>
    <xf numFmtId="0" fontId="58" fillId="21" borderId="14" xfId="0" applyFont="1" applyFill="1" applyBorder="1" applyAlignment="1">
      <alignment horizontal="center" vertical="center" textRotation="90"/>
    </xf>
    <xf numFmtId="0" fontId="3" fillId="4" borderId="0" xfId="0" applyFont="1" applyFill="1" applyAlignment="1">
      <alignment horizontal="center"/>
    </xf>
    <xf numFmtId="0" fontId="0" fillId="3" borderId="0" xfId="0" applyFill="1"/>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0" xfId="0" applyFill="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58" fillId="17" borderId="12" xfId="0" applyFont="1" applyFill="1" applyBorder="1" applyAlignment="1">
      <alignment horizontal="center" vertical="center" textRotation="90"/>
    </xf>
    <xf numFmtId="0" fontId="58" fillId="17" borderId="13" xfId="0" applyFont="1" applyFill="1" applyBorder="1" applyAlignment="1">
      <alignment horizontal="center" vertical="center" textRotation="90"/>
    </xf>
    <xf numFmtId="0" fontId="58" fillId="17" borderId="14" xfId="0" applyFont="1" applyFill="1" applyBorder="1" applyAlignment="1">
      <alignment horizontal="center" vertical="center" textRotation="90"/>
    </xf>
    <xf numFmtId="0" fontId="0" fillId="17" borderId="12" xfId="0"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horizontal="center" vertical="center"/>
    </xf>
    <xf numFmtId="0" fontId="58" fillId="24" borderId="12" xfId="0" applyFont="1" applyFill="1" applyBorder="1" applyAlignment="1">
      <alignment horizontal="center" vertical="center" textRotation="90"/>
    </xf>
    <xf numFmtId="0" fontId="58" fillId="24" borderId="13" xfId="0" applyFont="1" applyFill="1" applyBorder="1" applyAlignment="1">
      <alignment horizontal="center" vertical="center" textRotation="90"/>
    </xf>
    <xf numFmtId="0" fontId="58" fillId="24" borderId="14" xfId="0" applyFont="1" applyFill="1" applyBorder="1" applyAlignment="1">
      <alignment horizontal="center" vertical="center" textRotation="90"/>
    </xf>
    <xf numFmtId="0" fontId="0" fillId="18" borderId="12" xfId="0" applyFill="1" applyBorder="1" applyAlignment="1">
      <alignment horizontal="center" vertical="center"/>
    </xf>
    <xf numFmtId="0" fontId="0" fillId="18" borderId="13" xfId="0" applyFill="1" applyBorder="1" applyAlignment="1">
      <alignment horizontal="center" vertical="center"/>
    </xf>
    <xf numFmtId="0" fontId="0" fillId="18" borderId="14" xfId="0" applyFill="1" applyBorder="1" applyAlignment="1">
      <alignment horizontal="center" vertical="center"/>
    </xf>
    <xf numFmtId="0" fontId="7" fillId="18" borderId="12" xfId="0" applyFont="1" applyFill="1" applyBorder="1" applyAlignment="1">
      <alignment horizontal="center" vertical="center" textRotation="90"/>
    </xf>
    <xf numFmtId="0" fontId="7" fillId="18" borderId="13" xfId="0" applyFont="1" applyFill="1" applyBorder="1" applyAlignment="1">
      <alignment horizontal="center" vertical="center" textRotation="90"/>
    </xf>
    <xf numFmtId="0" fontId="7" fillId="18" borderId="14" xfId="0" applyFont="1" applyFill="1" applyBorder="1" applyAlignment="1">
      <alignment horizontal="center" vertical="center" textRotation="90"/>
    </xf>
    <xf numFmtId="0" fontId="0" fillId="18" borderId="4" xfId="0" applyFill="1" applyBorder="1" applyAlignment="1">
      <alignment horizontal="left" wrapText="1"/>
    </xf>
    <xf numFmtId="0" fontId="0" fillId="18" borderId="5" xfId="0" applyFill="1" applyBorder="1"/>
    <xf numFmtId="0" fontId="0" fillId="18" borderId="6" xfId="0" applyFill="1" applyBorder="1"/>
    <xf numFmtId="0" fontId="0" fillId="18" borderId="7" xfId="0" applyFill="1" applyBorder="1" applyAlignment="1">
      <alignment horizontal="left"/>
    </xf>
    <xf numFmtId="0" fontId="0" fillId="18" borderId="0" xfId="0" applyFill="1"/>
    <xf numFmtId="0" fontId="0" fillId="18" borderId="8" xfId="0" applyFill="1" applyBorder="1"/>
    <xf numFmtId="0" fontId="0" fillId="18" borderId="9" xfId="0" applyFill="1" applyBorder="1" applyAlignment="1">
      <alignment horizontal="left"/>
    </xf>
    <xf numFmtId="0" fontId="0" fillId="18" borderId="10" xfId="0" applyFill="1" applyBorder="1"/>
    <xf numFmtId="0" fontId="0" fillId="18" borderId="11" xfId="0" applyFill="1" applyBorder="1"/>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58" fillId="38" borderId="12" xfId="0" applyFont="1" applyFill="1" applyBorder="1" applyAlignment="1">
      <alignment horizontal="center" vertical="center" textRotation="90"/>
    </xf>
    <xf numFmtId="0" fontId="58" fillId="38" borderId="13" xfId="0" applyFont="1" applyFill="1" applyBorder="1" applyAlignment="1">
      <alignment horizontal="center" vertical="center" textRotation="90"/>
    </xf>
    <xf numFmtId="0" fontId="58" fillId="38" borderId="14" xfId="0" applyFont="1" applyFill="1" applyBorder="1" applyAlignment="1">
      <alignment horizontal="center" vertical="center" textRotation="90"/>
    </xf>
    <xf numFmtId="0" fontId="7" fillId="41" borderId="12" xfId="0" applyFont="1" applyFill="1" applyBorder="1" applyAlignment="1">
      <alignment horizontal="center" vertical="center" textRotation="90"/>
    </xf>
    <xf numFmtId="0" fontId="7" fillId="41" borderId="13" xfId="0" applyFont="1" applyFill="1" applyBorder="1" applyAlignment="1">
      <alignment horizontal="center" vertical="center" textRotation="90"/>
    </xf>
    <xf numFmtId="0" fontId="7" fillId="41" borderId="14" xfId="0" applyFont="1" applyFill="1" applyBorder="1" applyAlignment="1">
      <alignment horizontal="center" vertical="center" textRotation="90"/>
    </xf>
    <xf numFmtId="0" fontId="0" fillId="41" borderId="12" xfId="0" applyFill="1" applyBorder="1" applyAlignment="1">
      <alignment horizontal="center" vertical="center"/>
    </xf>
    <xf numFmtId="0" fontId="0" fillId="41" borderId="13" xfId="0" applyFill="1" applyBorder="1" applyAlignment="1">
      <alignment horizontal="center" vertical="center"/>
    </xf>
    <xf numFmtId="0" fontId="0" fillId="41" borderId="14" xfId="0" applyFill="1" applyBorder="1" applyAlignment="1">
      <alignment horizontal="center" vertical="center"/>
    </xf>
    <xf numFmtId="0" fontId="58" fillId="40" borderId="12" xfId="0" applyFont="1" applyFill="1" applyBorder="1" applyAlignment="1">
      <alignment horizontal="center" vertical="center" textRotation="90"/>
    </xf>
    <xf numFmtId="0" fontId="58" fillId="40" borderId="13" xfId="0" applyFont="1" applyFill="1" applyBorder="1" applyAlignment="1">
      <alignment horizontal="center" vertical="center" textRotation="90"/>
    </xf>
    <xf numFmtId="0" fontId="58" fillId="40" borderId="14" xfId="0" applyFont="1" applyFill="1" applyBorder="1" applyAlignment="1">
      <alignment horizontal="center" vertical="center" textRotation="90"/>
    </xf>
    <xf numFmtId="0" fontId="7" fillId="40" borderId="12" xfId="0" applyFont="1" applyFill="1" applyBorder="1" applyAlignment="1">
      <alignment horizontal="center" vertical="center" textRotation="90"/>
    </xf>
    <xf numFmtId="0" fontId="7" fillId="40" borderId="13" xfId="0" applyFont="1" applyFill="1" applyBorder="1" applyAlignment="1">
      <alignment horizontal="center" vertical="center" textRotation="90"/>
    </xf>
    <xf numFmtId="0" fontId="7" fillId="40" borderId="14" xfId="0" applyFont="1" applyFill="1" applyBorder="1" applyAlignment="1">
      <alignment horizontal="center" vertical="center" textRotation="90"/>
    </xf>
    <xf numFmtId="0" fontId="0" fillId="40" borderId="12" xfId="0" applyFill="1" applyBorder="1" applyAlignment="1">
      <alignment horizontal="center" vertical="center"/>
    </xf>
    <xf numFmtId="0" fontId="0" fillId="40" borderId="13" xfId="0" applyFill="1" applyBorder="1" applyAlignment="1">
      <alignment horizontal="center" vertical="center"/>
    </xf>
    <xf numFmtId="0" fontId="0" fillId="40" borderId="14" xfId="0" applyFill="1" applyBorder="1" applyAlignment="1">
      <alignment horizontal="center" vertical="center"/>
    </xf>
    <xf numFmtId="0" fontId="58" fillId="39" borderId="12" xfId="0" applyFont="1" applyFill="1" applyBorder="1" applyAlignment="1">
      <alignment horizontal="center" vertical="center" textRotation="90"/>
    </xf>
    <xf numFmtId="0" fontId="58" fillId="39" borderId="13" xfId="0" applyFont="1" applyFill="1" applyBorder="1" applyAlignment="1">
      <alignment horizontal="center" vertical="center" textRotation="90"/>
    </xf>
    <xf numFmtId="0" fontId="58" fillId="39" borderId="14" xfId="0" applyFont="1" applyFill="1" applyBorder="1" applyAlignment="1">
      <alignment horizontal="center" vertical="center" textRotation="90"/>
    </xf>
    <xf numFmtId="0" fontId="0" fillId="21" borderId="12" xfId="0" applyFill="1" applyBorder="1" applyAlignment="1">
      <alignment horizontal="center" vertical="center"/>
    </xf>
    <xf numFmtId="0" fontId="0" fillId="21" borderId="13" xfId="0" applyFill="1" applyBorder="1" applyAlignment="1">
      <alignment horizontal="center" vertical="center"/>
    </xf>
    <xf numFmtId="0" fontId="0" fillId="21" borderId="14" xfId="0" applyFill="1" applyBorder="1" applyAlignment="1">
      <alignment horizontal="center" vertical="center"/>
    </xf>
    <xf numFmtId="0" fontId="58" fillId="2" borderId="12" xfId="0" applyFont="1" applyFill="1" applyBorder="1" applyAlignment="1">
      <alignment horizontal="center" vertical="center" textRotation="90"/>
    </xf>
    <xf numFmtId="0" fontId="58" fillId="2" borderId="13" xfId="0" applyFont="1" applyFill="1" applyBorder="1" applyAlignment="1">
      <alignment horizontal="center" vertical="center" textRotation="90"/>
    </xf>
    <xf numFmtId="0" fontId="58" fillId="2" borderId="14" xfId="0" applyFont="1" applyFill="1" applyBorder="1" applyAlignment="1">
      <alignment horizontal="center" vertical="center" textRotation="90"/>
    </xf>
    <xf numFmtId="0" fontId="5" fillId="4" borderId="0" xfId="0" applyFont="1" applyFill="1" applyAlignment="1">
      <alignment horizontal="center"/>
    </xf>
    <xf numFmtId="0" fontId="5" fillId="2" borderId="0" xfId="0" applyFont="1" applyFill="1" applyAlignment="1">
      <alignment horizontal="center"/>
    </xf>
    <xf numFmtId="0" fontId="3" fillId="40" borderId="18" xfId="0" applyFont="1" applyFill="1" applyBorder="1" applyAlignment="1">
      <alignment horizontal="center"/>
    </xf>
    <xf numFmtId="0" fontId="3" fillId="40" borderId="20" xfId="0" applyFont="1" applyFill="1" applyBorder="1" applyAlignment="1">
      <alignment horizontal="center"/>
    </xf>
    <xf numFmtId="0" fontId="3" fillId="40" borderId="6" xfId="0" applyFont="1" applyFill="1" applyBorder="1" applyAlignment="1">
      <alignment horizontal="center"/>
    </xf>
    <xf numFmtId="0" fontId="3" fillId="41" borderId="18" xfId="0" applyFont="1" applyFill="1" applyBorder="1" applyAlignment="1">
      <alignment horizontal="center"/>
    </xf>
    <xf numFmtId="0" fontId="3" fillId="41" borderId="20" xfId="0" applyFont="1" applyFill="1" applyBorder="1" applyAlignment="1">
      <alignment horizontal="center"/>
    </xf>
    <xf numFmtId="0" fontId="3" fillId="41" borderId="6" xfId="0" applyFont="1" applyFill="1" applyBorder="1" applyAlignment="1">
      <alignment horizontal="center"/>
    </xf>
    <xf numFmtId="0" fontId="4" fillId="5" borderId="0" xfId="0" applyFont="1" applyFill="1" applyAlignment="1">
      <alignment horizontal="center"/>
    </xf>
    <xf numFmtId="0" fontId="3" fillId="21" borderId="18" xfId="0" applyFont="1" applyFill="1" applyBorder="1" applyAlignment="1">
      <alignment horizontal="center"/>
    </xf>
    <xf numFmtId="0" fontId="3" fillId="21" borderId="20" xfId="0" applyFont="1" applyFill="1" applyBorder="1" applyAlignment="1">
      <alignment horizontal="center"/>
    </xf>
    <xf numFmtId="0" fontId="3" fillId="21" borderId="6" xfId="0" applyFont="1" applyFill="1" applyBorder="1" applyAlignment="1">
      <alignment horizontal="center"/>
    </xf>
    <xf numFmtId="0" fontId="3" fillId="38" borderId="18" xfId="0" applyFont="1" applyFill="1" applyBorder="1" applyAlignment="1">
      <alignment horizontal="center"/>
    </xf>
    <xf numFmtId="0" fontId="3" fillId="38" borderId="20" xfId="0" applyFont="1" applyFill="1" applyBorder="1" applyAlignment="1">
      <alignment horizontal="center"/>
    </xf>
    <xf numFmtId="0" fontId="3" fillId="38" borderId="6" xfId="0" applyFont="1" applyFill="1" applyBorder="1" applyAlignment="1">
      <alignment horizontal="center"/>
    </xf>
    <xf numFmtId="0" fontId="3" fillId="24" borderId="18" xfId="0" applyFont="1" applyFill="1" applyBorder="1" applyAlignment="1">
      <alignment horizontal="center"/>
    </xf>
    <xf numFmtId="0" fontId="3" fillId="24" borderId="20" xfId="0" applyFont="1" applyFill="1" applyBorder="1" applyAlignment="1">
      <alignment horizontal="center"/>
    </xf>
    <xf numFmtId="0" fontId="3" fillId="24" borderId="6" xfId="0" applyFont="1" applyFill="1" applyBorder="1" applyAlignment="1">
      <alignment horizontal="center"/>
    </xf>
    <xf numFmtId="0" fontId="3" fillId="17" borderId="18" xfId="0" applyFont="1" applyFill="1" applyBorder="1" applyAlignment="1">
      <alignment horizontal="center"/>
    </xf>
    <xf numFmtId="0" fontId="3" fillId="17" borderId="20" xfId="0" applyFont="1" applyFill="1" applyBorder="1" applyAlignment="1">
      <alignment horizontal="center"/>
    </xf>
    <xf numFmtId="0" fontId="3" fillId="17" borderId="6" xfId="0" applyFont="1" applyFill="1" applyBorder="1" applyAlignment="1">
      <alignment horizontal="center"/>
    </xf>
    <xf numFmtId="0" fontId="3" fillId="27" borderId="18" xfId="0" applyFont="1" applyFill="1" applyBorder="1" applyAlignment="1">
      <alignment horizontal="center"/>
    </xf>
    <xf numFmtId="0" fontId="3" fillId="27" borderId="20" xfId="0" applyFont="1" applyFill="1" applyBorder="1" applyAlignment="1">
      <alignment horizontal="center"/>
    </xf>
    <xf numFmtId="0" fontId="3" fillId="27" borderId="6" xfId="0" applyFont="1" applyFill="1" applyBorder="1" applyAlignment="1">
      <alignment horizontal="center"/>
    </xf>
    <xf numFmtId="0" fontId="3" fillId="23" borderId="18" xfId="0" applyFont="1" applyFill="1" applyBorder="1" applyAlignment="1">
      <alignment horizontal="center"/>
    </xf>
    <xf numFmtId="0" fontId="3" fillId="23" borderId="20" xfId="0" applyFont="1" applyFill="1" applyBorder="1" applyAlignment="1">
      <alignment horizontal="center"/>
    </xf>
    <xf numFmtId="0" fontId="3" fillId="23" borderId="6" xfId="0" applyFont="1" applyFill="1" applyBorder="1" applyAlignment="1">
      <alignment horizontal="center"/>
    </xf>
    <xf numFmtId="0" fontId="3" fillId="39" borderId="18" xfId="0" applyFont="1" applyFill="1" applyBorder="1" applyAlignment="1">
      <alignment horizontal="center"/>
    </xf>
    <xf numFmtId="0" fontId="3" fillId="39" borderId="20" xfId="0" applyFont="1" applyFill="1" applyBorder="1" applyAlignment="1">
      <alignment horizontal="center"/>
    </xf>
    <xf numFmtId="0" fontId="3" fillId="39" borderId="6" xfId="0" applyFont="1" applyFill="1" applyBorder="1" applyAlignment="1">
      <alignment horizontal="center"/>
    </xf>
    <xf numFmtId="0" fontId="3" fillId="2" borderId="18" xfId="0" applyFont="1" applyFill="1" applyBorder="1" applyAlignment="1">
      <alignment horizontal="center"/>
    </xf>
    <xf numFmtId="0" fontId="3" fillId="2" borderId="20" xfId="0" applyFont="1" applyFill="1" applyBorder="1" applyAlignment="1">
      <alignment horizontal="center"/>
    </xf>
    <xf numFmtId="0" fontId="3" fillId="2" borderId="6" xfId="0" applyFont="1" applyFill="1" applyBorder="1" applyAlignment="1">
      <alignment horizontal="center"/>
    </xf>
    <xf numFmtId="0" fontId="3" fillId="25" borderId="18" xfId="0" applyFont="1" applyFill="1" applyBorder="1" applyAlignment="1">
      <alignment horizontal="center"/>
    </xf>
    <xf numFmtId="0" fontId="3" fillId="25" borderId="20" xfId="0" applyFont="1" applyFill="1" applyBorder="1" applyAlignment="1">
      <alignment horizontal="center"/>
    </xf>
    <xf numFmtId="0" fontId="3" fillId="25" borderId="6" xfId="0" applyFont="1" applyFill="1" applyBorder="1" applyAlignment="1">
      <alignment horizontal="center"/>
    </xf>
    <xf numFmtId="0" fontId="5" fillId="2" borderId="0" xfId="0" applyFont="1" applyFill="1" applyAlignment="1">
      <alignment horizontal="left"/>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left"/>
    </xf>
    <xf numFmtId="0" fontId="8" fillId="0" borderId="25"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2" xfId="0" applyFont="1" applyBorder="1" applyAlignment="1">
      <alignment horizontal="center" vertical="center" wrapText="1"/>
    </xf>
    <xf numFmtId="0" fontId="22" fillId="0" borderId="12" xfId="0" applyFont="1" applyBorder="1" applyAlignment="1">
      <alignment horizontal="left" vertical="center" wrapText="1"/>
    </xf>
    <xf numFmtId="0" fontId="9" fillId="0" borderId="46"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7" xfId="0" applyFont="1" applyBorder="1" applyAlignment="1">
      <alignment horizontal="center" vertical="center" wrapText="1"/>
    </xf>
    <xf numFmtId="0" fontId="57" fillId="16" borderId="18" xfId="0" applyFont="1" applyFill="1" applyBorder="1" applyAlignment="1">
      <alignment horizontal="left" vertical="center"/>
    </xf>
    <xf numFmtId="0" fontId="57" fillId="16" borderId="20" xfId="0" applyFont="1" applyFill="1" applyBorder="1" applyAlignment="1">
      <alignment horizontal="left" vertical="center"/>
    </xf>
    <xf numFmtId="0" fontId="57" fillId="16" borderId="19" xfId="0" applyFont="1" applyFill="1" applyBorder="1" applyAlignment="1">
      <alignment horizontal="left" vertical="center"/>
    </xf>
    <xf numFmtId="0" fontId="8" fillId="0" borderId="14" xfId="0" applyFont="1" applyBorder="1" applyAlignment="1">
      <alignment horizontal="left" vertical="center" wrapText="1"/>
    </xf>
    <xf numFmtId="0" fontId="20" fillId="13" borderId="43" xfId="0" applyFont="1" applyFill="1" applyBorder="1" applyAlignment="1">
      <alignment horizontal="left" vertical="center" wrapText="1"/>
    </xf>
    <xf numFmtId="0" fontId="46" fillId="14" borderId="43" xfId="0" applyFont="1" applyFill="1" applyBorder="1" applyAlignment="1">
      <alignment horizontal="left" vertical="center" wrapText="1"/>
    </xf>
    <xf numFmtId="0" fontId="46" fillId="14" borderId="27" xfId="0" applyFont="1" applyFill="1" applyBorder="1" applyAlignment="1">
      <alignment horizontal="left" vertical="center" wrapText="1"/>
    </xf>
    <xf numFmtId="0" fontId="25" fillId="0" borderId="26" xfId="0" applyFont="1" applyBorder="1" applyAlignment="1">
      <alignment horizontal="left" vertical="center" wrapText="1"/>
    </xf>
    <xf numFmtId="0" fontId="0" fillId="0" borderId="0" xfId="0" applyFont="1"/>
    <xf numFmtId="0" fontId="8" fillId="0" borderId="40" xfId="0" applyFont="1" applyBorder="1" applyAlignment="1">
      <alignment vertical="center" wrapText="1"/>
    </xf>
    <xf numFmtId="0" fontId="4" fillId="0" borderId="0" xfId="0" applyFont="1" applyFill="1" applyBorder="1" applyAlignment="1"/>
    <xf numFmtId="0" fontId="6" fillId="0" borderId="0" xfId="0" applyFont="1" applyFill="1" applyAlignment="1">
      <alignment horizontal="left" wrapText="1"/>
    </xf>
    <xf numFmtId="0" fontId="6" fillId="0" borderId="8" xfId="0" applyFont="1" applyFill="1" applyBorder="1" applyAlignment="1">
      <alignment horizontal="left" wrapText="1"/>
    </xf>
  </cellXfs>
  <cellStyles count="4">
    <cellStyle name="Lien hypertexte" xfId="1" builtinId="8"/>
    <cellStyle name="Normal" xfId="0" builtinId="0"/>
    <cellStyle name="Normal 2" xfId="2" xr:uid="{00000000-0005-0000-0000-000002000000}"/>
    <cellStyle name="Normal 3" xfId="3" xr:uid="{00000000-0005-0000-0000-000003000000}"/>
  </cellStyles>
  <dxfs count="60">
    <dxf>
      <fill>
        <patternFill>
          <bgColor rgb="FF92D050"/>
        </patternFill>
      </fill>
    </dxf>
    <dxf>
      <fill>
        <patternFill>
          <bgColor theme="6" tint="0.39994506668294322"/>
        </patternFill>
      </fill>
    </dxf>
    <dxf>
      <fill>
        <patternFill>
          <bgColor theme="9" tint="0.39994506668294322"/>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99"/>
        </patternFill>
      </fill>
    </dxf>
    <dxf>
      <fill>
        <patternFill>
          <bgColor theme="5" tint="0.39994506668294322"/>
        </patternFill>
      </fill>
    </dxf>
    <dxf>
      <fill>
        <patternFill>
          <bgColor rgb="FF92D050"/>
        </patternFill>
      </fill>
    </dxf>
    <dxf>
      <fill>
        <patternFill>
          <bgColor theme="6" tint="0.39994506668294322"/>
        </patternFill>
      </fill>
    </dxf>
    <dxf>
      <fill>
        <patternFill>
          <bgColor theme="9" tint="0.39994506668294322"/>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99"/>
        </patternFill>
      </fill>
    </dxf>
    <dxf>
      <fill>
        <patternFill>
          <bgColor theme="5" tint="0.39994506668294322"/>
        </patternFill>
      </fill>
    </dxf>
    <dxf>
      <fill>
        <patternFill>
          <bgColor rgb="FF92D050"/>
        </patternFill>
      </fill>
    </dxf>
    <dxf>
      <fill>
        <patternFill>
          <bgColor theme="6" tint="0.39994506668294322"/>
        </patternFill>
      </fill>
    </dxf>
    <dxf>
      <fill>
        <patternFill>
          <bgColor theme="9" tint="0.39994506668294322"/>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99"/>
        </patternFill>
      </fill>
    </dxf>
    <dxf>
      <fill>
        <patternFill>
          <bgColor theme="5" tint="0.39994506668294322"/>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FF66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561046</xdr:rowOff>
    </xdr:from>
    <xdr:to>
      <xdr:col>0</xdr:col>
      <xdr:colOff>189178</xdr:colOff>
      <xdr:row>9</xdr:row>
      <xdr:rowOff>31686</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rot="16200001">
          <a:off x="73519" y="4430876"/>
          <a:ext cx="42140" cy="189179"/>
        </a:xfrm>
        <a:prstGeom prst="rect">
          <a:avLst/>
        </a:prstGeom>
        <a:ln>
          <a:noFill/>
        </a:ln>
      </xdr:spPr>
      <xdr:txBody>
        <a:bodyPr vert="horz" lIns="0" tIns="0" rIns="0" bIns="0" rtlCol="0">
          <a:noAutofit/>
        </a:bodyPr>
        <a:lstStyle/>
        <a:p>
          <a:pPr marL="6350" marR="286385" indent="-6350" algn="l">
            <a:lnSpc>
              <a:spcPct val="107000"/>
            </a:lnSpc>
            <a:spcAft>
              <a:spcPts val="800"/>
            </a:spcAft>
          </a:pPr>
          <a:r>
            <a:rPr lang="fr-FR" sz="1100" b="1">
              <a:solidFill>
                <a:srgbClr val="000000"/>
              </a:solidFill>
              <a:effectLst/>
              <a:latin typeface="Calibri" panose="020F0502020204030204" pitchFamily="34" charset="0"/>
              <a:ea typeface="Calibri" panose="020F0502020204030204" pitchFamily="34" charset="0"/>
            </a:rPr>
            <a:t> </a:t>
          </a:r>
          <a:endParaRPr lang="fr-FR" sz="12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0</xdr:col>
      <xdr:colOff>-1</xdr:colOff>
      <xdr:row>15</xdr:row>
      <xdr:rowOff>384594</xdr:rowOff>
    </xdr:from>
    <xdr:to>
      <xdr:col>0</xdr:col>
      <xdr:colOff>189178</xdr:colOff>
      <xdr:row>16</xdr:row>
      <xdr:rowOff>17978</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rot="16200001">
          <a:off x="82634" y="8455359"/>
          <a:ext cx="23909" cy="189179"/>
        </a:xfrm>
        <a:prstGeom prst="rect">
          <a:avLst/>
        </a:prstGeom>
        <a:ln>
          <a:noFill/>
        </a:ln>
      </xdr:spPr>
      <xdr:txBody>
        <a:bodyPr vert="horz" lIns="0" tIns="0" rIns="0" bIns="0" rtlCol="0">
          <a:noAutofit/>
        </a:bodyPr>
        <a:lstStyle/>
        <a:p>
          <a:pPr marL="6350" marR="286385" indent="-6350" algn="l">
            <a:lnSpc>
              <a:spcPct val="107000"/>
            </a:lnSpc>
            <a:spcAft>
              <a:spcPts val="800"/>
            </a:spcAft>
          </a:pPr>
          <a:r>
            <a:rPr lang="fr-FR" sz="1100" b="1">
              <a:solidFill>
                <a:srgbClr val="000000"/>
              </a:solidFill>
              <a:effectLst/>
              <a:latin typeface="Calibri" panose="020F0502020204030204" pitchFamily="34" charset="0"/>
              <a:ea typeface="Calibri" panose="020F0502020204030204" pitchFamily="34" charset="0"/>
            </a:rPr>
            <a:t> </a:t>
          </a:r>
          <a:endParaRPr lang="fr-FR" sz="12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0</xdr:col>
      <xdr:colOff>0</xdr:colOff>
      <xdr:row>35</xdr:row>
      <xdr:rowOff>0</xdr:rowOff>
    </xdr:from>
    <xdr:to>
      <xdr:col>0</xdr:col>
      <xdr:colOff>189179</xdr:colOff>
      <xdr:row>35</xdr:row>
      <xdr:rowOff>31683</xdr:rowOff>
    </xdr:to>
    <xdr:sp macro="" textlink="">
      <xdr:nvSpPr>
        <xdr:cNvPr id="4" name="Rectangle 3">
          <a:extLst>
            <a:ext uri="{FF2B5EF4-FFF2-40B4-BE49-F238E27FC236}">
              <a16:creationId xmlns:a16="http://schemas.microsoft.com/office/drawing/2014/main" id="{00000000-0008-0000-0500-000004000000}"/>
            </a:ext>
          </a:extLst>
        </xdr:cNvPr>
        <xdr:cNvSpPr/>
      </xdr:nvSpPr>
      <xdr:spPr>
        <a:xfrm rot="16200001">
          <a:off x="78748" y="18761702"/>
          <a:ext cx="31683" cy="189179"/>
        </a:xfrm>
        <a:prstGeom prst="rect">
          <a:avLst/>
        </a:prstGeom>
        <a:ln>
          <a:noFill/>
        </a:ln>
      </xdr:spPr>
      <xdr:txBody>
        <a:bodyPr vert="horz" lIns="0" tIns="0" rIns="0" bIns="0" rtlCol="0">
          <a:noAutofit/>
        </a:bodyPr>
        <a:lstStyle/>
        <a:p>
          <a:pPr marL="6350" marR="286385" indent="-6350" algn="l">
            <a:lnSpc>
              <a:spcPct val="107000"/>
            </a:lnSpc>
            <a:spcAft>
              <a:spcPts val="800"/>
            </a:spcAft>
          </a:pPr>
          <a:r>
            <a:rPr lang="fr-FR" sz="1100" b="1">
              <a:solidFill>
                <a:srgbClr val="000000"/>
              </a:solidFill>
              <a:effectLst/>
              <a:latin typeface="Calibri" panose="020F0502020204030204" pitchFamily="34" charset="0"/>
              <a:ea typeface="Calibri" panose="020F0502020204030204" pitchFamily="34" charset="0"/>
            </a:rPr>
            <a:t> </a:t>
          </a:r>
          <a:endParaRPr lang="fr-FR" sz="12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0</xdr:col>
      <xdr:colOff>-1</xdr:colOff>
      <xdr:row>8</xdr:row>
      <xdr:rowOff>561046</xdr:rowOff>
    </xdr:from>
    <xdr:to>
      <xdr:col>0</xdr:col>
      <xdr:colOff>189178</xdr:colOff>
      <xdr:row>9</xdr:row>
      <xdr:rowOff>31686</xdr:rowOff>
    </xdr:to>
    <xdr:sp macro="" textlink="">
      <xdr:nvSpPr>
        <xdr:cNvPr id="5" name="Rectangle 4">
          <a:extLst>
            <a:ext uri="{FF2B5EF4-FFF2-40B4-BE49-F238E27FC236}">
              <a16:creationId xmlns:a16="http://schemas.microsoft.com/office/drawing/2014/main" id="{00000000-0008-0000-0500-000005000000}"/>
            </a:ext>
          </a:extLst>
        </xdr:cNvPr>
        <xdr:cNvSpPr/>
      </xdr:nvSpPr>
      <xdr:spPr>
        <a:xfrm rot="16200001">
          <a:off x="73519" y="4430876"/>
          <a:ext cx="42140" cy="189179"/>
        </a:xfrm>
        <a:prstGeom prst="rect">
          <a:avLst/>
        </a:prstGeom>
        <a:ln>
          <a:noFill/>
        </a:ln>
      </xdr:spPr>
      <xdr:txBody>
        <a:bodyPr vert="horz" lIns="0" tIns="0" rIns="0" bIns="0" rtlCol="0">
          <a:noAutofit/>
        </a:bodyPr>
        <a:lstStyle/>
        <a:p>
          <a:pPr marL="6350" marR="286385" indent="-6350" algn="l">
            <a:lnSpc>
              <a:spcPct val="107000"/>
            </a:lnSpc>
            <a:spcAft>
              <a:spcPts val="800"/>
            </a:spcAft>
          </a:pPr>
          <a:r>
            <a:rPr lang="fr-FR" sz="1100" b="1">
              <a:solidFill>
                <a:srgbClr val="000000"/>
              </a:solidFill>
              <a:effectLst/>
              <a:latin typeface="Calibri" panose="020F0502020204030204" pitchFamily="34" charset="0"/>
              <a:ea typeface="Calibri" panose="020F0502020204030204" pitchFamily="34" charset="0"/>
            </a:rPr>
            <a:t> </a:t>
          </a:r>
          <a:endParaRPr lang="fr-FR" sz="12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0</xdr:col>
      <xdr:colOff>-1</xdr:colOff>
      <xdr:row>15</xdr:row>
      <xdr:rowOff>384594</xdr:rowOff>
    </xdr:from>
    <xdr:to>
      <xdr:col>0</xdr:col>
      <xdr:colOff>189178</xdr:colOff>
      <xdr:row>16</xdr:row>
      <xdr:rowOff>17978</xdr:rowOff>
    </xdr:to>
    <xdr:sp macro="" textlink="">
      <xdr:nvSpPr>
        <xdr:cNvPr id="6" name="Rectangle 5">
          <a:extLst>
            <a:ext uri="{FF2B5EF4-FFF2-40B4-BE49-F238E27FC236}">
              <a16:creationId xmlns:a16="http://schemas.microsoft.com/office/drawing/2014/main" id="{00000000-0008-0000-0500-000006000000}"/>
            </a:ext>
          </a:extLst>
        </xdr:cNvPr>
        <xdr:cNvSpPr/>
      </xdr:nvSpPr>
      <xdr:spPr>
        <a:xfrm rot="16200001">
          <a:off x="82634" y="8455359"/>
          <a:ext cx="23909" cy="189179"/>
        </a:xfrm>
        <a:prstGeom prst="rect">
          <a:avLst/>
        </a:prstGeom>
        <a:ln>
          <a:noFill/>
        </a:ln>
      </xdr:spPr>
      <xdr:txBody>
        <a:bodyPr vert="horz" lIns="0" tIns="0" rIns="0" bIns="0" rtlCol="0">
          <a:noAutofit/>
        </a:bodyPr>
        <a:lstStyle/>
        <a:p>
          <a:pPr marL="6350" marR="286385" indent="-6350" algn="l">
            <a:lnSpc>
              <a:spcPct val="107000"/>
            </a:lnSpc>
            <a:spcAft>
              <a:spcPts val="800"/>
            </a:spcAft>
          </a:pPr>
          <a:r>
            <a:rPr lang="fr-FR" sz="1100" b="1">
              <a:solidFill>
                <a:srgbClr val="000000"/>
              </a:solidFill>
              <a:effectLst/>
              <a:latin typeface="Calibri" panose="020F0502020204030204" pitchFamily="34" charset="0"/>
              <a:ea typeface="Calibri" panose="020F0502020204030204" pitchFamily="34" charset="0"/>
            </a:rPr>
            <a:t> </a:t>
          </a:r>
          <a:endParaRPr lang="fr-FR" sz="12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0</xdr:col>
      <xdr:colOff>0</xdr:colOff>
      <xdr:row>35</xdr:row>
      <xdr:rowOff>0</xdr:rowOff>
    </xdr:from>
    <xdr:to>
      <xdr:col>0</xdr:col>
      <xdr:colOff>189179</xdr:colOff>
      <xdr:row>35</xdr:row>
      <xdr:rowOff>31683</xdr:rowOff>
    </xdr:to>
    <xdr:sp macro="" textlink="">
      <xdr:nvSpPr>
        <xdr:cNvPr id="7" name="Rectangle 6">
          <a:extLst>
            <a:ext uri="{FF2B5EF4-FFF2-40B4-BE49-F238E27FC236}">
              <a16:creationId xmlns:a16="http://schemas.microsoft.com/office/drawing/2014/main" id="{00000000-0008-0000-0500-000007000000}"/>
            </a:ext>
          </a:extLst>
        </xdr:cNvPr>
        <xdr:cNvSpPr/>
      </xdr:nvSpPr>
      <xdr:spPr>
        <a:xfrm rot="16200001">
          <a:off x="78748" y="18761702"/>
          <a:ext cx="31683" cy="189179"/>
        </a:xfrm>
        <a:prstGeom prst="rect">
          <a:avLst/>
        </a:prstGeom>
        <a:ln>
          <a:noFill/>
        </a:ln>
      </xdr:spPr>
      <xdr:txBody>
        <a:bodyPr vert="horz" lIns="0" tIns="0" rIns="0" bIns="0" rtlCol="0">
          <a:noAutofit/>
        </a:bodyPr>
        <a:lstStyle/>
        <a:p>
          <a:pPr marL="6350" marR="286385" indent="-6350" algn="l">
            <a:lnSpc>
              <a:spcPct val="107000"/>
            </a:lnSpc>
            <a:spcAft>
              <a:spcPts val="800"/>
            </a:spcAft>
          </a:pPr>
          <a:r>
            <a:rPr lang="fr-FR" sz="1100" b="1">
              <a:solidFill>
                <a:srgbClr val="000000"/>
              </a:solidFill>
              <a:effectLst/>
              <a:latin typeface="Calibri" panose="020F0502020204030204" pitchFamily="34" charset="0"/>
              <a:ea typeface="Calibri" panose="020F0502020204030204" pitchFamily="34" charset="0"/>
            </a:rPr>
            <a:t> </a:t>
          </a:r>
          <a:endParaRPr lang="fr-FR" sz="1200">
            <a:solidFill>
              <a:srgbClr val="000000"/>
            </a:solidFill>
            <a:effectLst/>
            <a:latin typeface="Calibri" panose="020F0502020204030204" pitchFamily="34" charset="0"/>
            <a:ea typeface="Calibri" panose="020F050202020403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F436"/>
  <sheetViews>
    <sheetView topLeftCell="X151" zoomScale="70" zoomScaleNormal="70" zoomScalePageLayoutView="55" workbookViewId="0">
      <selection activeCell="AB145" sqref="AB145"/>
    </sheetView>
  </sheetViews>
  <sheetFormatPr baseColWidth="10" defaultRowHeight="15.75"/>
  <cols>
    <col min="1" max="1" width="15.85546875" customWidth="1"/>
    <col min="2" max="2" width="3.7109375" style="272" customWidth="1"/>
    <col min="3" max="3" width="5.28515625" customWidth="1"/>
    <col min="4" max="4" width="6" customWidth="1"/>
    <col min="5" max="5" width="19.7109375" customWidth="1"/>
    <col min="6" max="20" width="5.7109375" customWidth="1"/>
    <col min="21" max="21" width="6.85546875" style="191" customWidth="1"/>
    <col min="23" max="23" width="37.7109375" customWidth="1"/>
    <col min="24" max="25" width="37.7109375" style="264" customWidth="1"/>
    <col min="26" max="26" width="6.5703125" style="274" customWidth="1"/>
    <col min="27" max="27" width="6.5703125" style="274" hidden="1" customWidth="1"/>
    <col min="28" max="30" width="35.7109375" customWidth="1"/>
    <col min="31" max="31" width="7.28515625" style="162" customWidth="1"/>
    <col min="32" max="32" width="4.7109375" hidden="1" customWidth="1"/>
  </cols>
  <sheetData>
    <row r="2" spans="1:32" ht="16.5" thickBot="1">
      <c r="I2" s="273"/>
    </row>
    <row r="3" spans="1:32" ht="15" customHeight="1">
      <c r="D3" s="676" t="s">
        <v>817</v>
      </c>
      <c r="E3" s="677"/>
      <c r="F3" s="677"/>
      <c r="G3" s="677"/>
      <c r="H3" s="677"/>
      <c r="I3" s="677"/>
      <c r="J3" s="677"/>
      <c r="K3" s="677"/>
      <c r="L3" s="677"/>
      <c r="M3" s="677"/>
      <c r="N3" s="677"/>
      <c r="O3" s="677"/>
      <c r="P3" s="677"/>
      <c r="Q3" s="677"/>
      <c r="R3" s="677"/>
      <c r="S3" s="677"/>
      <c r="T3" s="677"/>
      <c r="U3" s="677"/>
      <c r="V3" s="681" t="s">
        <v>1362</v>
      </c>
      <c r="W3" s="681"/>
      <c r="X3" s="681"/>
      <c r="Y3" s="681"/>
      <c r="Z3" s="681"/>
      <c r="AA3" s="681"/>
      <c r="AB3" s="681"/>
      <c r="AC3" s="681"/>
      <c r="AD3" s="682"/>
    </row>
    <row r="4" spans="1:32" ht="16.5" customHeight="1" thickBot="1">
      <c r="A4" s="192" t="s">
        <v>816</v>
      </c>
      <c r="B4" s="275"/>
      <c r="D4" s="678"/>
      <c r="E4" s="679"/>
      <c r="F4" s="679"/>
      <c r="G4" s="679"/>
      <c r="H4" s="679"/>
      <c r="I4" s="679"/>
      <c r="J4" s="679"/>
      <c r="K4" s="679"/>
      <c r="L4" s="679"/>
      <c r="M4" s="679"/>
      <c r="N4" s="679"/>
      <c r="O4" s="679"/>
      <c r="P4" s="679"/>
      <c r="Q4" s="679"/>
      <c r="R4" s="679"/>
      <c r="S4" s="679"/>
      <c r="T4" s="679"/>
      <c r="U4" s="680"/>
      <c r="V4" s="683"/>
      <c r="W4" s="683"/>
      <c r="X4" s="683"/>
      <c r="Y4" s="683"/>
      <c r="Z4" s="683"/>
      <c r="AA4" s="683"/>
      <c r="AB4" s="683"/>
      <c r="AC4" s="683"/>
      <c r="AD4" s="684"/>
    </row>
    <row r="5" spans="1:32" ht="16.5" customHeight="1" thickBot="1">
      <c r="A5" s="193" t="s">
        <v>11</v>
      </c>
      <c r="B5" s="276"/>
      <c r="D5" s="666" t="s">
        <v>704</v>
      </c>
      <c r="E5" s="667"/>
      <c r="F5" s="666" t="s">
        <v>704</v>
      </c>
      <c r="G5" s="668"/>
      <c r="H5" s="668"/>
      <c r="I5" s="668"/>
      <c r="J5" s="667"/>
      <c r="K5" s="666" t="s">
        <v>704</v>
      </c>
      <c r="L5" s="668"/>
      <c r="M5" s="668"/>
      <c r="N5" s="668"/>
      <c r="O5" s="667"/>
      <c r="P5" s="666" t="s">
        <v>704</v>
      </c>
      <c r="Q5" s="668"/>
      <c r="R5" s="668"/>
      <c r="S5" s="668"/>
      <c r="T5" s="667"/>
      <c r="U5" s="687"/>
      <c r="V5" s="683"/>
      <c r="W5" s="685"/>
      <c r="X5" s="685"/>
      <c r="Y5" s="685"/>
      <c r="Z5" s="685"/>
      <c r="AA5" s="685"/>
      <c r="AB5" s="685"/>
      <c r="AC5" s="685"/>
      <c r="AD5" s="686"/>
    </row>
    <row r="6" spans="1:32" ht="16.5" customHeight="1" thickBot="1">
      <c r="A6" s="195" t="s">
        <v>726</v>
      </c>
      <c r="B6" s="276"/>
      <c r="D6" s="632" t="s">
        <v>10</v>
      </c>
      <c r="E6" s="633"/>
      <c r="F6" s="632" t="s">
        <v>2</v>
      </c>
      <c r="G6" s="634"/>
      <c r="H6" s="634"/>
      <c r="I6" s="634"/>
      <c r="J6" s="633"/>
      <c r="K6" s="632" t="s">
        <v>0</v>
      </c>
      <c r="L6" s="634"/>
      <c r="M6" s="634"/>
      <c r="N6" s="634"/>
      <c r="O6" s="633"/>
      <c r="P6" s="632" t="s">
        <v>1</v>
      </c>
      <c r="Q6" s="634"/>
      <c r="R6" s="634"/>
      <c r="S6" s="634"/>
      <c r="T6" s="633"/>
      <c r="U6" s="687"/>
      <c r="V6" s="751" t="s">
        <v>11</v>
      </c>
      <c r="W6" s="711" t="s">
        <v>731</v>
      </c>
      <c r="X6" s="712"/>
      <c r="Y6" s="713"/>
      <c r="Z6" s="277"/>
      <c r="AA6" s="403"/>
      <c r="AB6" s="700" t="s">
        <v>732</v>
      </c>
      <c r="AC6" s="701"/>
      <c r="AD6" s="702"/>
    </row>
    <row r="7" spans="1:32" ht="16.5" customHeight="1" thickBot="1">
      <c r="A7" s="285" t="s">
        <v>743</v>
      </c>
      <c r="B7" s="276"/>
      <c r="D7" s="635" t="s">
        <v>707</v>
      </c>
      <c r="E7" s="636"/>
      <c r="F7" s="637" t="s">
        <v>3</v>
      </c>
      <c r="G7" s="638"/>
      <c r="H7" s="638"/>
      <c r="I7" s="638"/>
      <c r="J7" s="639"/>
      <c r="K7" s="637" t="s">
        <v>3</v>
      </c>
      <c r="L7" s="638"/>
      <c r="M7" s="638"/>
      <c r="N7" s="638"/>
      <c r="O7" s="639"/>
      <c r="P7" s="640" t="s">
        <v>3</v>
      </c>
      <c r="Q7" s="641"/>
      <c r="R7" s="641"/>
      <c r="S7" s="641"/>
      <c r="T7" s="642"/>
      <c r="U7" s="688"/>
      <c r="V7" s="752"/>
      <c r="W7" s="714"/>
      <c r="X7" s="715"/>
      <c r="Y7" s="716"/>
      <c r="Z7" s="278"/>
      <c r="AA7" s="278"/>
      <c r="AB7" s="703"/>
      <c r="AC7" s="704"/>
      <c r="AD7" s="705"/>
    </row>
    <row r="8" spans="1:32" ht="15" customHeight="1">
      <c r="A8" s="194" t="s">
        <v>744</v>
      </c>
      <c r="B8" s="276"/>
      <c r="D8" s="643" t="s">
        <v>705</v>
      </c>
      <c r="E8" s="643" t="s">
        <v>718</v>
      </c>
      <c r="F8" s="766" t="s">
        <v>4</v>
      </c>
      <c r="G8" s="767"/>
      <c r="H8" s="767"/>
      <c r="I8" s="767"/>
      <c r="J8" s="768"/>
      <c r="K8" s="760" t="s">
        <v>5</v>
      </c>
      <c r="L8" s="761"/>
      <c r="M8" s="761"/>
      <c r="N8" s="761"/>
      <c r="O8" s="762"/>
      <c r="P8" s="754" t="s">
        <v>6</v>
      </c>
      <c r="Q8" s="755"/>
      <c r="R8" s="755"/>
      <c r="S8" s="755"/>
      <c r="T8" s="756"/>
      <c r="U8" s="689" t="s">
        <v>7</v>
      </c>
      <c r="V8" s="752"/>
      <c r="W8" s="692" t="s">
        <v>18</v>
      </c>
      <c r="X8" s="692"/>
      <c r="Y8" s="692"/>
      <c r="Z8" s="279"/>
      <c r="AA8" s="279"/>
      <c r="AB8" s="692" t="s">
        <v>18</v>
      </c>
      <c r="AC8" s="692"/>
      <c r="AD8" s="692"/>
    </row>
    <row r="9" spans="1:32" ht="15" customHeight="1">
      <c r="A9" s="551" t="s">
        <v>745</v>
      </c>
      <c r="B9" s="276"/>
      <c r="D9" s="644"/>
      <c r="E9" s="644"/>
      <c r="F9" s="769"/>
      <c r="G9" s="770"/>
      <c r="H9" s="770"/>
      <c r="I9" s="770"/>
      <c r="J9" s="771"/>
      <c r="K9" s="763"/>
      <c r="L9" s="764"/>
      <c r="M9" s="764"/>
      <c r="N9" s="764"/>
      <c r="O9" s="765"/>
      <c r="P9" s="757"/>
      <c r="Q9" s="758"/>
      <c r="R9" s="758"/>
      <c r="S9" s="758"/>
      <c r="T9" s="759"/>
      <c r="U9" s="690"/>
      <c r="V9" s="752"/>
      <c r="W9" s="279"/>
      <c r="X9" s="279"/>
      <c r="Y9" s="279"/>
      <c r="Z9" s="279"/>
      <c r="AA9" s="279" t="str">
        <f>W9&amp;X9&amp;Y9</f>
        <v/>
      </c>
      <c r="AB9" s="279"/>
      <c r="AC9" s="279"/>
      <c r="AD9" s="279"/>
      <c r="AF9" s="406" t="str">
        <f>AA35&amp;AB9&amp;AC9&amp;AD9</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v>
      </c>
    </row>
    <row r="10" spans="1:32" s="1" customFormat="1" ht="15.75" customHeight="1">
      <c r="A10" s="196" t="s">
        <v>746</v>
      </c>
      <c r="B10" s="276"/>
      <c r="D10" s="645"/>
      <c r="E10" s="644"/>
      <c r="F10" s="382"/>
      <c r="G10" s="383"/>
      <c r="H10" s="383"/>
      <c r="I10" s="383"/>
      <c r="J10" s="384"/>
      <c r="K10" s="388"/>
      <c r="L10" s="389"/>
      <c r="M10" s="389"/>
      <c r="N10" s="389"/>
      <c r="O10" s="390"/>
      <c r="P10" s="385"/>
      <c r="Q10" s="386"/>
      <c r="R10" s="386"/>
      <c r="S10" s="386"/>
      <c r="T10" s="387"/>
      <c r="U10" s="690"/>
      <c r="V10" s="752"/>
      <c r="W10" s="280" t="str">
        <f>'Objectifs et Compétences'!$B$13</f>
        <v xml:space="preserve">O3 - Analyser l’organisation fonctionnelle et structurelle d’un produit </v>
      </c>
      <c r="Y10" s="264"/>
      <c r="Z10" s="274"/>
      <c r="AA10" s="274" t="str">
        <f>AA9&amp;W10&amp;X10&amp;Y10</f>
        <v xml:space="preserve">O3 - Analyser l’organisation fonctionnelle et structurelle d’un produit </v>
      </c>
      <c r="AB10" s="263" t="str">
        <f>'Objectifs et Compétences'!B11</f>
        <v xml:space="preserve">O2 - Identifier les éléments influents du développement d’un produit  </v>
      </c>
      <c r="AD10" s="264"/>
      <c r="AE10" s="162"/>
      <c r="AF10" s="406" t="str">
        <f>AF9&amp;AB10&amp;AC10&amp;AD10</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v>
      </c>
    </row>
    <row r="11" spans="1:32" ht="16.5" thickBot="1">
      <c r="A11" s="197" t="s">
        <v>937</v>
      </c>
      <c r="B11" s="276"/>
      <c r="D11" s="645"/>
      <c r="E11" s="647"/>
      <c r="F11" s="281" t="s">
        <v>1012</v>
      </c>
      <c r="G11" s="282" t="s">
        <v>1013</v>
      </c>
      <c r="H11" s="282" t="s">
        <v>1014</v>
      </c>
      <c r="I11" s="282" t="s">
        <v>1015</v>
      </c>
      <c r="J11" s="282" t="s">
        <v>1016</v>
      </c>
      <c r="K11" s="180" t="s">
        <v>1018</v>
      </c>
      <c r="L11" s="4" t="s">
        <v>1019</v>
      </c>
      <c r="M11" s="4" t="s">
        <v>1020</v>
      </c>
      <c r="N11" s="4"/>
      <c r="O11" s="5"/>
      <c r="P11" s="283" t="s">
        <v>765</v>
      </c>
      <c r="Q11" s="6"/>
      <c r="R11" s="6"/>
      <c r="S11" s="6"/>
      <c r="T11" s="7"/>
      <c r="U11" s="690"/>
      <c r="V11" s="752"/>
      <c r="W11" s="273"/>
      <c r="AA11" s="274" t="str">
        <f t="shared" ref="AA11:AA18" si="0">AA10&amp;W11&amp;X11&amp;Y11</f>
        <v xml:space="preserve">O3 - Analyser l’organisation fonctionnelle et structurelle d’un produit </v>
      </c>
      <c r="AB11" s="284" t="str">
        <f>'Objectifs et Compétences'!D11</f>
        <v xml:space="preserve">CO2.1. Décoder le cahier des charges d’un produit, participer, si besoin, à sa modification </v>
      </c>
      <c r="AC11" s="264"/>
      <c r="AD11" s="264"/>
      <c r="AF11" s="406" t="str">
        <f t="shared" ref="AF11:AF18" si="1">AF10&amp;AB11&amp;AC11&amp;AD11</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v>
      </c>
    </row>
    <row r="12" spans="1:32" ht="15.75" customHeight="1">
      <c r="A12" s="550" t="s">
        <v>938</v>
      </c>
      <c r="B12" s="275"/>
      <c r="D12" s="645"/>
      <c r="E12" s="643" t="s">
        <v>718</v>
      </c>
      <c r="F12" s="754" t="s">
        <v>6</v>
      </c>
      <c r="G12" s="755"/>
      <c r="H12" s="755"/>
      <c r="I12" s="755"/>
      <c r="J12" s="756"/>
      <c r="K12" s="766" t="s">
        <v>4</v>
      </c>
      <c r="L12" s="767"/>
      <c r="M12" s="767"/>
      <c r="N12" s="767"/>
      <c r="O12" s="768"/>
      <c r="P12" s="760" t="s">
        <v>5</v>
      </c>
      <c r="Q12" s="761"/>
      <c r="R12" s="761"/>
      <c r="S12" s="761"/>
      <c r="T12" s="762"/>
      <c r="U12" s="690"/>
      <c r="V12" s="752"/>
      <c r="W12" s="377" t="str">
        <f>'Objectifs et Compétences'!$D$13</f>
        <v xml:space="preserve">CO3.1. Identifier et caractériser les fonctions et les constituants d’un produit ainsi que ses entrées/sorties  </v>
      </c>
      <c r="X12" s="375"/>
      <c r="AA12" s="274" t="str">
        <f t="shared" si="0"/>
        <v xml:space="preserve">O3 - Analyser l’organisation fonctionnelle et structurelle d’un produit CO3.1. Identifier et caractériser les fonctions et les constituants d’un produit ainsi que ses entrées/sorties  </v>
      </c>
      <c r="AF12" s="406" t="str">
        <f t="shared" si="1"/>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v>
      </c>
    </row>
    <row r="13" spans="1:32" ht="15.75" customHeight="1">
      <c r="A13" s="285" t="s">
        <v>997</v>
      </c>
      <c r="B13" s="275"/>
      <c r="D13" s="645"/>
      <c r="E13" s="644"/>
      <c r="F13" s="757"/>
      <c r="G13" s="758"/>
      <c r="H13" s="758"/>
      <c r="I13" s="758"/>
      <c r="J13" s="759"/>
      <c r="K13" s="769"/>
      <c r="L13" s="770"/>
      <c r="M13" s="770"/>
      <c r="N13" s="770"/>
      <c r="O13" s="771"/>
      <c r="P13" s="763"/>
      <c r="Q13" s="764"/>
      <c r="R13" s="764"/>
      <c r="S13" s="764"/>
      <c r="T13" s="765"/>
      <c r="U13" s="690"/>
      <c r="V13" s="752"/>
      <c r="W13" s="373"/>
      <c r="X13" s="373"/>
      <c r="Y13" s="373"/>
      <c r="AA13" s="274" t="str">
        <f t="shared" si="0"/>
        <v xml:space="preserve">O3 - Analyser l’organisation fonctionnelle et structurelle d’un produit CO3.1. Identifier et caractériser les fonctions et les constituants d’un produit ainsi que ses entrées/sorties  </v>
      </c>
      <c r="AF13" s="406" t="str">
        <f t="shared" si="1"/>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v>
      </c>
    </row>
    <row r="14" spans="1:32" ht="15.75" customHeight="1">
      <c r="A14" s="286" t="s">
        <v>1300</v>
      </c>
      <c r="D14" s="645"/>
      <c r="E14" s="644"/>
      <c r="F14" s="385"/>
      <c r="G14" s="386"/>
      <c r="H14" s="386"/>
      <c r="I14" s="386"/>
      <c r="J14" s="387"/>
      <c r="K14" s="382"/>
      <c r="L14" s="383"/>
      <c r="M14" s="383"/>
      <c r="N14" s="383"/>
      <c r="O14" s="384"/>
      <c r="P14" s="388"/>
      <c r="Q14" s="389"/>
      <c r="R14" s="389"/>
      <c r="S14" s="389"/>
      <c r="T14" s="390"/>
      <c r="U14" s="690"/>
      <c r="V14" s="752"/>
      <c r="W14" s="264" t="str">
        <f>'Objectifs et Compétences'!D14</f>
        <v xml:space="preserve">CO3.2. Identifier et caractériser l’agencement matériel et/ou logiciel d’un produit  </v>
      </c>
      <c r="AA14" s="274" t="str">
        <f t="shared" si="0"/>
        <v xml:space="preserve">O3 - Analyser l’organisation fonctionnelle et structurelle d’un produit CO3.1. Identifier et caractériser les fonctions et les constituants d’un produit ainsi que ses entrées/sorties  CO3.2. Identifier et caractériser l’agencement matériel et/ou logiciel d’un produit  </v>
      </c>
      <c r="AB14" s="9" t="str">
        <f>'Objectifs et Compétences'!B20</f>
        <v xml:space="preserve">O5 – Imaginer une solution, répondre à un besoin </v>
      </c>
      <c r="AF14" s="406" t="str">
        <f t="shared" si="1"/>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v>
      </c>
    </row>
    <row r="15" spans="1:32" ht="16.5" thickBot="1">
      <c r="D15" s="645"/>
      <c r="E15" s="647"/>
      <c r="F15" s="283" t="s">
        <v>1012</v>
      </c>
      <c r="G15" s="287" t="s">
        <v>1013</v>
      </c>
      <c r="H15" s="287" t="s">
        <v>1014</v>
      </c>
      <c r="I15" s="287" t="s">
        <v>1015</v>
      </c>
      <c r="J15" s="6" t="s">
        <v>1016</v>
      </c>
      <c r="K15" s="179" t="s">
        <v>1018</v>
      </c>
      <c r="L15" s="282" t="s">
        <v>1019</v>
      </c>
      <c r="M15" s="282" t="s">
        <v>1020</v>
      </c>
      <c r="N15" s="282"/>
      <c r="O15" s="288"/>
      <c r="P15" s="289" t="s">
        <v>765</v>
      </c>
      <c r="Q15" s="4"/>
      <c r="R15" s="4"/>
      <c r="S15" s="4"/>
      <c r="T15" s="5"/>
      <c r="U15" s="690"/>
      <c r="V15" s="752"/>
      <c r="W15" s="264" t="str">
        <f>'Objectifs et Compétences'!D16</f>
        <v xml:space="preserve">CO3.4. Identifier et caractériser des solutions techniques  </v>
      </c>
      <c r="AA15" s="274" t="str">
        <f t="shared" si="0"/>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v>
      </c>
      <c r="AB15" s="290" t="str">
        <f>'Objectifs et Compétences'!D20</f>
        <v xml:space="preserve">CO5.1. S’impliquer dans une démarche de projet menée en groupe </v>
      </c>
      <c r="AF15" s="406" t="str">
        <f t="shared" si="1"/>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v>
      </c>
    </row>
    <row r="16" spans="1:32">
      <c r="D16" s="645"/>
      <c r="E16" s="643" t="s">
        <v>715</v>
      </c>
      <c r="F16" s="760" t="s">
        <v>5</v>
      </c>
      <c r="G16" s="761"/>
      <c r="H16" s="761"/>
      <c r="I16" s="761"/>
      <c r="J16" s="762"/>
      <c r="K16" s="754" t="s">
        <v>6</v>
      </c>
      <c r="L16" s="755"/>
      <c r="M16" s="755"/>
      <c r="N16" s="755"/>
      <c r="O16" s="756"/>
      <c r="P16" s="766" t="s">
        <v>4</v>
      </c>
      <c r="Q16" s="767"/>
      <c r="R16" s="767"/>
      <c r="S16" s="767"/>
      <c r="T16" s="768"/>
      <c r="U16" s="690"/>
      <c r="V16" s="752"/>
      <c r="W16" t="str">
        <f>'Objectifs et Compétences'!D15</f>
        <v xml:space="preserve">CO3.3. Identifier et caractériser le fonctionnement temporel d’un produit ou d’un processus </v>
      </c>
      <c r="AA16" s="274" t="str">
        <f t="shared" si="0"/>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v>
      </c>
      <c r="AB16" s="375" t="str">
        <f>'Objectifs et Compétences'!D24</f>
        <v xml:space="preserve">CO5.5. Proposer des solutions à un problème technique identifié en participant à des démarches de créativité, choisir et justifier la solution retenue </v>
      </c>
      <c r="AC16" s="375"/>
      <c r="AD16" s="375"/>
      <c r="AE16" s="162" t="s">
        <v>1011</v>
      </c>
      <c r="AF16" s="406" t="str">
        <f t="shared" si="1"/>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v>
      </c>
    </row>
    <row r="17" spans="4:32">
      <c r="D17" s="645"/>
      <c r="E17" s="644"/>
      <c r="F17" s="763"/>
      <c r="G17" s="764"/>
      <c r="H17" s="764"/>
      <c r="I17" s="764"/>
      <c r="J17" s="765"/>
      <c r="K17" s="757"/>
      <c r="L17" s="758"/>
      <c r="M17" s="758"/>
      <c r="N17" s="758"/>
      <c r="O17" s="759"/>
      <c r="P17" s="769"/>
      <c r="Q17" s="770"/>
      <c r="R17" s="770"/>
      <c r="S17" s="770"/>
      <c r="T17" s="771"/>
      <c r="U17" s="690"/>
      <c r="V17" s="752"/>
      <c r="AA17" s="274" t="str">
        <f t="shared" si="0"/>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v>
      </c>
      <c r="AB17" s="375"/>
      <c r="AC17" s="375"/>
      <c r="AD17" s="375"/>
      <c r="AF17" s="406" t="str">
        <f t="shared" si="1"/>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v>
      </c>
    </row>
    <row r="18" spans="4:32">
      <c r="D18" s="645"/>
      <c r="E18" s="644"/>
      <c r="F18" s="388"/>
      <c r="G18" s="389"/>
      <c r="H18" s="389"/>
      <c r="I18" s="389"/>
      <c r="J18" s="390"/>
      <c r="K18" s="385"/>
      <c r="L18" s="386"/>
      <c r="M18" s="386"/>
      <c r="N18" s="386"/>
      <c r="O18" s="387"/>
      <c r="P18" s="382"/>
      <c r="Q18" s="383"/>
      <c r="R18" s="383"/>
      <c r="S18" s="383"/>
      <c r="T18" s="384"/>
      <c r="U18" s="690"/>
      <c r="V18" s="752"/>
      <c r="AA18" s="274" t="str">
        <f t="shared" si="0"/>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v>
      </c>
      <c r="AC18" s="264"/>
      <c r="AD18" s="264"/>
      <c r="AF18" s="406" t="str">
        <f t="shared" si="1"/>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v>
      </c>
    </row>
    <row r="19" spans="4:32" ht="18.75" thickBot="1">
      <c r="D19" s="646"/>
      <c r="E19" s="647"/>
      <c r="F19" s="289" t="s">
        <v>1012</v>
      </c>
      <c r="G19" s="391" t="s">
        <v>1013</v>
      </c>
      <c r="H19" s="391" t="s">
        <v>1014</v>
      </c>
      <c r="I19" s="391" t="s">
        <v>1015</v>
      </c>
      <c r="J19" s="391" t="s">
        <v>1016</v>
      </c>
      <c r="K19" s="181" t="s">
        <v>1018</v>
      </c>
      <c r="L19" s="6" t="s">
        <v>1019</v>
      </c>
      <c r="M19" s="6" t="s">
        <v>1020</v>
      </c>
      <c r="N19" s="6"/>
      <c r="O19" s="7"/>
      <c r="P19" s="177" t="s">
        <v>765</v>
      </c>
      <c r="Q19" s="291"/>
      <c r="R19" s="291"/>
      <c r="S19" s="291"/>
      <c r="T19" s="8"/>
      <c r="U19" s="691"/>
      <c r="V19" s="752"/>
      <c r="W19" s="693" t="s">
        <v>17</v>
      </c>
      <c r="X19" s="693"/>
      <c r="Y19" s="693"/>
      <c r="Z19" s="292"/>
      <c r="AA19" s="397"/>
      <c r="AB19" s="693" t="s">
        <v>17</v>
      </c>
      <c r="AC19" s="693"/>
      <c r="AD19" s="693"/>
      <c r="AF19" s="406"/>
    </row>
    <row r="20" spans="4:32">
      <c r="D20" s="643" t="s">
        <v>705</v>
      </c>
      <c r="E20" s="643" t="s">
        <v>718</v>
      </c>
      <c r="F20" s="766" t="s">
        <v>4</v>
      </c>
      <c r="G20" s="767"/>
      <c r="H20" s="767"/>
      <c r="I20" s="767"/>
      <c r="J20" s="768"/>
      <c r="K20" s="760" t="s">
        <v>5</v>
      </c>
      <c r="L20" s="761"/>
      <c r="M20" s="761"/>
      <c r="N20" s="761"/>
      <c r="O20" s="762"/>
      <c r="P20" s="754" t="s">
        <v>6</v>
      </c>
      <c r="Q20" s="755"/>
      <c r="R20" s="755"/>
      <c r="S20" s="755"/>
      <c r="T20" s="756"/>
      <c r="U20" s="689" t="s">
        <v>8</v>
      </c>
      <c r="V20" s="752"/>
      <c r="W20" s="548" t="str">
        <f>'Programme STI2D'!$A$70</f>
        <v xml:space="preserve">2.1. Représentation des flux MEI </v>
      </c>
      <c r="Z20" s="274">
        <v>7</v>
      </c>
      <c r="AA20" s="274" t="str">
        <f>AA18&amp;W20&amp;X20&amp;Y20</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v>
      </c>
      <c r="AB20" s="548" t="s">
        <v>752</v>
      </c>
      <c r="AC20" s="264"/>
      <c r="AD20" s="264"/>
      <c r="AF20" s="274" t="str">
        <f>AF18&amp;AB20&amp;AC20&amp;AD20</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v>
      </c>
    </row>
    <row r="21" spans="4:32">
      <c r="D21" s="644"/>
      <c r="E21" s="644"/>
      <c r="F21" s="769"/>
      <c r="G21" s="770"/>
      <c r="H21" s="770"/>
      <c r="I21" s="770"/>
      <c r="J21" s="771"/>
      <c r="K21" s="763"/>
      <c r="L21" s="764"/>
      <c r="M21" s="764"/>
      <c r="N21" s="764"/>
      <c r="O21" s="765"/>
      <c r="P21" s="757"/>
      <c r="Q21" s="758"/>
      <c r="R21" s="758"/>
      <c r="S21" s="758"/>
      <c r="T21" s="759"/>
      <c r="U21" s="690"/>
      <c r="V21" s="752"/>
      <c r="W21" s="9"/>
      <c r="AA21" s="274" t="str">
        <f>AA20&amp;W21&amp;X21&amp;Y21</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v>
      </c>
      <c r="AB21" s="9"/>
      <c r="AC21" s="264"/>
      <c r="AD21" s="264"/>
      <c r="AF21" s="274" t="str">
        <f>AF20&amp;AB21&amp;AC21&amp;AD21</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v>
      </c>
    </row>
    <row r="22" spans="4:32">
      <c r="D22" s="645"/>
      <c r="E22" s="644"/>
      <c r="F22" s="382"/>
      <c r="G22" s="383"/>
      <c r="H22" s="383"/>
      <c r="I22" s="383"/>
      <c r="J22" s="384"/>
      <c r="K22" s="388"/>
      <c r="L22" s="389"/>
      <c r="M22" s="389"/>
      <c r="N22" s="389"/>
      <c r="O22" s="390"/>
      <c r="P22" s="385"/>
      <c r="Q22" s="386"/>
      <c r="R22" s="386"/>
      <c r="S22" s="386"/>
      <c r="T22" s="387"/>
      <c r="U22" s="690"/>
      <c r="V22" s="752"/>
      <c r="W22" s="548" t="str">
        <f>'Programme STI2D'!$A$90</f>
        <v xml:space="preserve">2.3. Approche fonctionnelle et structurelle des chaînes de puissance  </v>
      </c>
      <c r="AA22" s="274" t="str">
        <f t="shared" ref="AA22:AA35" si="2">AA21&amp;W22&amp;X22&amp;Y22</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v>
      </c>
      <c r="AB22" s="264" t="s">
        <v>749</v>
      </c>
      <c r="AC22" s="264"/>
      <c r="AD22" s="264"/>
      <c r="AE22" s="162">
        <v>0.5</v>
      </c>
      <c r="AF22" s="274" t="str">
        <f t="shared" ref="AF22:AF35" si="3">AF21&amp;AB22&amp;AC22&amp;AD22</f>
        <v>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v>
      </c>
    </row>
    <row r="23" spans="4:32" ht="16.5" customHeight="1" thickBot="1">
      <c r="D23" s="645"/>
      <c r="E23" s="647"/>
      <c r="F23" s="392" t="s">
        <v>1012</v>
      </c>
      <c r="G23" s="281" t="s">
        <v>1017</v>
      </c>
      <c r="H23" s="282" t="s">
        <v>1014</v>
      </c>
      <c r="I23" s="282" t="s">
        <v>1015</v>
      </c>
      <c r="J23" s="282" t="s">
        <v>1016</v>
      </c>
      <c r="K23" s="173" t="s">
        <v>1018</v>
      </c>
      <c r="L23" s="178" t="s">
        <v>1019</v>
      </c>
      <c r="M23" s="4" t="s">
        <v>1020</v>
      </c>
      <c r="N23" s="4"/>
      <c r="O23" s="5"/>
      <c r="P23" s="175" t="s">
        <v>765</v>
      </c>
      <c r="Q23" s="6"/>
      <c r="R23" s="6"/>
      <c r="S23" s="6"/>
      <c r="T23" s="6"/>
      <c r="U23" s="690"/>
      <c r="V23" s="752"/>
      <c r="W23" s="264" t="s">
        <v>733</v>
      </c>
      <c r="Z23" s="274">
        <v>5</v>
      </c>
      <c r="AA23"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v>
      </c>
      <c r="AC23" s="264"/>
      <c r="AD23" s="264"/>
      <c r="AF23" s="274" t="str">
        <f t="shared" si="3"/>
        <v>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v>
      </c>
    </row>
    <row r="24" spans="4:32">
      <c r="D24" s="645"/>
      <c r="E24" s="643" t="s">
        <v>718</v>
      </c>
      <c r="F24" s="754" t="s">
        <v>6</v>
      </c>
      <c r="G24" s="755"/>
      <c r="H24" s="755"/>
      <c r="I24" s="755"/>
      <c r="J24" s="756"/>
      <c r="K24" s="766" t="s">
        <v>4</v>
      </c>
      <c r="L24" s="767"/>
      <c r="M24" s="767"/>
      <c r="N24" s="767"/>
      <c r="O24" s="768"/>
      <c r="P24" s="760" t="s">
        <v>5</v>
      </c>
      <c r="Q24" s="761"/>
      <c r="R24" s="761"/>
      <c r="S24" s="761"/>
      <c r="T24" s="762"/>
      <c r="U24" s="690"/>
      <c r="V24" s="752"/>
      <c r="W24" s="264" t="s">
        <v>734</v>
      </c>
      <c r="Z24" s="274">
        <v>2</v>
      </c>
      <c r="AA24"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v>
      </c>
      <c r="AB24" s="548" t="s">
        <v>753</v>
      </c>
      <c r="AC24" s="264"/>
      <c r="AD24" s="264"/>
      <c r="AF24"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v>
      </c>
    </row>
    <row r="25" spans="4:32">
      <c r="D25" s="645"/>
      <c r="E25" s="644"/>
      <c r="F25" s="757"/>
      <c r="G25" s="758"/>
      <c r="H25" s="758"/>
      <c r="I25" s="758"/>
      <c r="J25" s="759"/>
      <c r="K25" s="769"/>
      <c r="L25" s="770"/>
      <c r="M25" s="770"/>
      <c r="N25" s="770"/>
      <c r="O25" s="771"/>
      <c r="P25" s="763"/>
      <c r="Q25" s="764"/>
      <c r="R25" s="764"/>
      <c r="S25" s="764"/>
      <c r="T25" s="765"/>
      <c r="U25" s="690"/>
      <c r="V25" s="752"/>
      <c r="W25" s="264"/>
      <c r="AA25"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v>
      </c>
      <c r="AB25" s="264" t="s">
        <v>750</v>
      </c>
      <c r="AC25" s="264"/>
      <c r="AD25" s="264"/>
      <c r="AE25" s="162">
        <v>3</v>
      </c>
      <c r="AF25"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v>
      </c>
    </row>
    <row r="26" spans="4:32">
      <c r="D26" s="645"/>
      <c r="E26" s="644"/>
      <c r="F26" s="385"/>
      <c r="G26" s="386"/>
      <c r="H26" s="386"/>
      <c r="I26" s="386"/>
      <c r="J26" s="387"/>
      <c r="K26" s="382"/>
      <c r="L26" s="383"/>
      <c r="M26" s="383"/>
      <c r="N26" s="383"/>
      <c r="O26" s="384"/>
      <c r="P26" s="388"/>
      <c r="Q26" s="389"/>
      <c r="R26" s="389"/>
      <c r="S26" s="389"/>
      <c r="T26" s="390"/>
      <c r="U26" s="690"/>
      <c r="V26" s="752"/>
      <c r="W26" s="548" t="str">
        <f>'Programme STI2D'!$A$114</f>
        <v xml:space="preserve">2.4. Approche fonctionnelle et structurelle d’une chaîne d’information </v>
      </c>
      <c r="AA26"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v>
      </c>
      <c r="AB26" s="9" t="str">
        <f>'Programme IT'!$A$52</f>
        <v xml:space="preserve">1.4. Créativité et innovation technologique </v>
      </c>
      <c r="AC26" s="264"/>
      <c r="AD26" s="264"/>
      <c r="AE26" s="162">
        <v>1</v>
      </c>
      <c r="AF26"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v>
      </c>
    </row>
    <row r="27" spans="4:32" ht="16.5" thickBot="1">
      <c r="D27" s="645"/>
      <c r="E27" s="647"/>
      <c r="F27" s="393" t="s">
        <v>1012</v>
      </c>
      <c r="G27" s="283" t="s">
        <v>1013</v>
      </c>
      <c r="H27" s="287" t="s">
        <v>1014</v>
      </c>
      <c r="I27" s="287" t="s">
        <v>1015</v>
      </c>
      <c r="J27" s="287" t="s">
        <v>1016</v>
      </c>
      <c r="K27" s="182" t="s">
        <v>1018</v>
      </c>
      <c r="L27" s="174" t="s">
        <v>1019</v>
      </c>
      <c r="M27" s="13" t="s">
        <v>1020</v>
      </c>
      <c r="N27" s="13"/>
      <c r="O27" s="3"/>
      <c r="P27" s="176" t="s">
        <v>765</v>
      </c>
      <c r="Q27" s="4"/>
      <c r="R27" s="4"/>
      <c r="S27" s="4"/>
      <c r="T27" s="4"/>
      <c r="U27" s="690"/>
      <c r="V27" s="752"/>
      <c r="W27" s="264" t="s">
        <v>735</v>
      </c>
      <c r="Z27" s="376">
        <v>3</v>
      </c>
      <c r="AA27"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v>
      </c>
      <c r="AC27" s="264"/>
      <c r="AD27" s="264"/>
      <c r="AF27"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v>
      </c>
    </row>
    <row r="28" spans="4:32">
      <c r="D28" s="645"/>
      <c r="E28" s="643" t="s">
        <v>715</v>
      </c>
      <c r="F28" s="760" t="s">
        <v>5</v>
      </c>
      <c r="G28" s="761"/>
      <c r="H28" s="761"/>
      <c r="I28" s="761"/>
      <c r="J28" s="762"/>
      <c r="K28" s="754" t="s">
        <v>6</v>
      </c>
      <c r="L28" s="755"/>
      <c r="M28" s="755"/>
      <c r="N28" s="755"/>
      <c r="O28" s="756"/>
      <c r="P28" s="766" t="s">
        <v>4</v>
      </c>
      <c r="Q28" s="767"/>
      <c r="R28" s="767"/>
      <c r="S28" s="767"/>
      <c r="T28" s="768"/>
      <c r="U28" s="690"/>
      <c r="V28" s="752"/>
      <c r="W28" s="264" t="s">
        <v>736</v>
      </c>
      <c r="Z28" s="376">
        <v>3</v>
      </c>
      <c r="AA28"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v>
      </c>
      <c r="AB28" s="548" t="str">
        <f>'Programme STI2D'!$A$267</f>
        <v xml:space="preserve">4.2. Démarches de conception </v>
      </c>
      <c r="AC28" s="264"/>
      <c r="AD28" s="264"/>
      <c r="AF28"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v>
      </c>
    </row>
    <row r="29" spans="4:32">
      <c r="D29" s="645"/>
      <c r="E29" s="644"/>
      <c r="F29" s="763"/>
      <c r="G29" s="764"/>
      <c r="H29" s="764"/>
      <c r="I29" s="764"/>
      <c r="J29" s="765"/>
      <c r="K29" s="757"/>
      <c r="L29" s="758"/>
      <c r="M29" s="758"/>
      <c r="N29" s="758"/>
      <c r="O29" s="759"/>
      <c r="P29" s="769"/>
      <c r="Q29" s="770"/>
      <c r="R29" s="770"/>
      <c r="S29" s="770"/>
      <c r="T29" s="771"/>
      <c r="U29" s="690"/>
      <c r="V29" s="752"/>
      <c r="W29" s="264"/>
      <c r="Z29" s="376"/>
      <c r="AA29"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v>
      </c>
      <c r="AB29" s="9"/>
      <c r="AC29" s="264"/>
      <c r="AD29" s="264"/>
      <c r="AF29"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v>
      </c>
    </row>
    <row r="30" spans="4:32">
      <c r="D30" s="645"/>
      <c r="E30" s="644"/>
      <c r="F30" s="388"/>
      <c r="G30" s="389"/>
      <c r="H30" s="389"/>
      <c r="I30" s="389"/>
      <c r="J30" s="390"/>
      <c r="K30" s="385"/>
      <c r="L30" s="386"/>
      <c r="M30" s="386"/>
      <c r="N30" s="386"/>
      <c r="O30" s="387"/>
      <c r="P30" s="382"/>
      <c r="Q30" s="383"/>
      <c r="R30" s="383"/>
      <c r="S30" s="383"/>
      <c r="T30" s="384"/>
      <c r="U30" s="690"/>
      <c r="V30" s="752"/>
      <c r="W30" s="548" t="str">
        <f>'Programme STI2D'!A221</f>
        <v xml:space="preserve">3.4. Comportement informationnel des produits </v>
      </c>
      <c r="AA30"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v>
      </c>
      <c r="AB30" s="264" t="s">
        <v>751</v>
      </c>
      <c r="AC30" s="264"/>
      <c r="AD30" s="264"/>
      <c r="AE30" s="162">
        <v>3</v>
      </c>
      <c r="AF30" s="274" t="str">
        <f t="shared" si="3"/>
        <v>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4.2.3 Choix d’une solution : critères de choix associés à une conception</v>
      </c>
    </row>
    <row r="31" spans="4:32" ht="16.5" thickBot="1">
      <c r="D31" s="646"/>
      <c r="E31" s="647"/>
      <c r="F31" s="394" t="s">
        <v>1012</v>
      </c>
      <c r="G31" s="289" t="s">
        <v>1013</v>
      </c>
      <c r="H31" s="391" t="s">
        <v>1014</v>
      </c>
      <c r="I31" s="391" t="s">
        <v>1015</v>
      </c>
      <c r="J31" s="391" t="s">
        <v>1016</v>
      </c>
      <c r="K31" s="183" t="s">
        <v>1018</v>
      </c>
      <c r="L31" s="175" t="s">
        <v>1019</v>
      </c>
      <c r="M31" s="172" t="s">
        <v>1020</v>
      </c>
      <c r="N31" s="172"/>
      <c r="O31" s="7"/>
      <c r="P31" s="174" t="s">
        <v>765</v>
      </c>
      <c r="Q31" s="2"/>
      <c r="R31" s="2"/>
      <c r="S31" s="2"/>
      <c r="T31" s="2"/>
      <c r="U31" s="691"/>
      <c r="V31" s="752"/>
      <c r="W31" s="264" t="s">
        <v>1000</v>
      </c>
      <c r="Z31" s="274">
        <v>2</v>
      </c>
      <c r="AA31" s="274" t="str">
        <f t="shared" si="2"/>
        <v>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v>
      </c>
      <c r="AC31" s="264"/>
      <c r="AD31" s="264"/>
      <c r="AF31" s="274" t="str">
        <f t="shared" si="3"/>
        <v>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4.2.3 Choix d’une solution : critères de choix associés à une conception</v>
      </c>
    </row>
    <row r="32" spans="4:32">
      <c r="D32" s="643" t="s">
        <v>706</v>
      </c>
      <c r="E32" s="643" t="s">
        <v>724</v>
      </c>
      <c r="F32" s="766" t="s">
        <v>4</v>
      </c>
      <c r="G32" s="767"/>
      <c r="H32" s="767"/>
      <c r="I32" s="767"/>
      <c r="J32" s="768"/>
      <c r="K32" s="760" t="s">
        <v>5</v>
      </c>
      <c r="L32" s="761"/>
      <c r="M32" s="761"/>
      <c r="N32" s="761"/>
      <c r="O32" s="762"/>
      <c r="P32" s="754" t="s">
        <v>6</v>
      </c>
      <c r="Q32" s="755"/>
      <c r="R32" s="755"/>
      <c r="S32" s="755"/>
      <c r="T32" s="756"/>
      <c r="U32" s="689" t="s">
        <v>9</v>
      </c>
      <c r="V32" s="752"/>
      <c r="W32" s="548" t="s">
        <v>785</v>
      </c>
      <c r="Z32" s="274">
        <v>5</v>
      </c>
      <c r="AA32"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v>
      </c>
      <c r="AB32" s="548" t="s">
        <v>754</v>
      </c>
      <c r="AC32" s="264"/>
      <c r="AD32" s="264"/>
      <c r="AF32"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4.2.3 Choix d’une solution : critères de choix associés à une conception5.3. Constituants de l’information </v>
      </c>
    </row>
    <row r="33" spans="1:32">
      <c r="D33" s="644"/>
      <c r="E33" s="644"/>
      <c r="F33" s="769"/>
      <c r="G33" s="770"/>
      <c r="H33" s="770"/>
      <c r="I33" s="770"/>
      <c r="J33" s="771"/>
      <c r="K33" s="763"/>
      <c r="L33" s="764"/>
      <c r="M33" s="764"/>
      <c r="N33" s="764"/>
      <c r="O33" s="765"/>
      <c r="P33" s="757"/>
      <c r="Q33" s="758"/>
      <c r="R33" s="758"/>
      <c r="S33" s="758"/>
      <c r="T33" s="759"/>
      <c r="U33" s="690"/>
      <c r="V33" s="752"/>
      <c r="W33" s="192"/>
      <c r="AA33"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v>
      </c>
      <c r="AB33" s="264" t="s">
        <v>755</v>
      </c>
      <c r="AC33" s="264"/>
      <c r="AD33" s="264"/>
      <c r="AE33" s="162">
        <v>0.5</v>
      </c>
      <c r="AF33"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4.2.3 Choix d’une solution : critères de choix associés à une conception5.3. Constituants de l’information 5.3.1. Capteurs, conditionneurs </v>
      </c>
    </row>
    <row r="34" spans="1:32">
      <c r="D34" s="645"/>
      <c r="E34" s="644"/>
      <c r="F34" s="382"/>
      <c r="G34" s="383"/>
      <c r="H34" s="383"/>
      <c r="I34" s="383"/>
      <c r="J34" s="384"/>
      <c r="K34" s="388"/>
      <c r="L34" s="389"/>
      <c r="M34" s="389"/>
      <c r="N34" s="389"/>
      <c r="O34" s="390"/>
      <c r="P34" s="385"/>
      <c r="Q34" s="386"/>
      <c r="R34" s="386"/>
      <c r="S34" s="386"/>
      <c r="T34" s="387"/>
      <c r="U34" s="690"/>
      <c r="V34" s="752"/>
      <c r="AA34"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v>
      </c>
      <c r="AB34" s="264"/>
      <c r="AC34" s="264"/>
      <c r="AD34" s="264"/>
      <c r="AF34"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4.2.3 Choix d’une solution : critères de choix associés à une conception5.3. Constituants de l’information 5.3.1. Capteurs, conditionneurs </v>
      </c>
    </row>
    <row r="35" spans="1:32" ht="16.5" thickBot="1">
      <c r="D35" s="645"/>
      <c r="E35" s="647"/>
      <c r="F35" s="392" t="s">
        <v>1012</v>
      </c>
      <c r="G35" s="282" t="s">
        <v>1013</v>
      </c>
      <c r="H35" s="281" t="s">
        <v>1014</v>
      </c>
      <c r="I35" s="282" t="s">
        <v>1015</v>
      </c>
      <c r="J35" s="282" t="s">
        <v>1016</v>
      </c>
      <c r="K35" s="173" t="s">
        <v>1018</v>
      </c>
      <c r="L35" s="4" t="s">
        <v>1019</v>
      </c>
      <c r="M35" s="178" t="s">
        <v>1020</v>
      </c>
      <c r="N35" s="4"/>
      <c r="O35" s="5"/>
      <c r="P35" s="175" t="s">
        <v>765</v>
      </c>
      <c r="Q35" s="6"/>
      <c r="R35" s="6"/>
      <c r="S35" s="6"/>
      <c r="T35" s="6"/>
      <c r="U35" s="690"/>
      <c r="V35" s="752"/>
      <c r="AA35" s="274" t="str">
        <f t="shared" si="2"/>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v>
      </c>
      <c r="AB35" t="str">
        <f>'Programme IT'!$A$400</f>
        <v xml:space="preserve">6.3. Vérification, validation et qualification du prototype d’un produit </v>
      </c>
      <c r="AC35" s="264"/>
      <c r="AD35" s="264"/>
      <c r="AE35" s="162">
        <v>1</v>
      </c>
      <c r="AF35" s="274" t="str">
        <f t="shared" si="3"/>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4.2.3 Choix d’une solution : critères de choix associés à une conception5.3. Constituants de l’information 5.3.1. Capteurs, conditionneurs 6.3. Vérification, validation et qualification du prototype d’un produit </v>
      </c>
    </row>
    <row r="36" spans="1:32" ht="18">
      <c r="D36" s="645"/>
      <c r="E36" s="643" t="s">
        <v>725</v>
      </c>
      <c r="F36" s="754" t="s">
        <v>6</v>
      </c>
      <c r="G36" s="755"/>
      <c r="H36" s="755"/>
      <c r="I36" s="755"/>
      <c r="J36" s="756"/>
      <c r="K36" s="766" t="s">
        <v>4</v>
      </c>
      <c r="L36" s="767"/>
      <c r="M36" s="767"/>
      <c r="N36" s="767"/>
      <c r="O36" s="768"/>
      <c r="P36" s="760" t="s">
        <v>5</v>
      </c>
      <c r="Q36" s="761"/>
      <c r="R36" s="761"/>
      <c r="S36" s="761"/>
      <c r="T36" s="762"/>
      <c r="U36" s="690"/>
      <c r="V36" s="752"/>
      <c r="W36" s="706" t="s">
        <v>709</v>
      </c>
      <c r="X36" s="706"/>
      <c r="Y36" s="706"/>
      <c r="Z36" s="292">
        <f>SUM(Z20:Z35)</f>
        <v>27</v>
      </c>
      <c r="AA36" s="397"/>
      <c r="AB36" s="706" t="s">
        <v>709</v>
      </c>
      <c r="AC36" s="706"/>
      <c r="AD36" s="706"/>
      <c r="AE36" s="887">
        <f>SUM(AE20:AF35)</f>
        <v>9</v>
      </c>
      <c r="AF36" s="887"/>
    </row>
    <row r="37" spans="1:32" ht="18">
      <c r="D37" s="645"/>
      <c r="E37" s="644"/>
      <c r="F37" s="757"/>
      <c r="G37" s="758"/>
      <c r="H37" s="758"/>
      <c r="I37" s="758"/>
      <c r="J37" s="759"/>
      <c r="K37" s="769"/>
      <c r="L37" s="770"/>
      <c r="M37" s="770"/>
      <c r="N37" s="770"/>
      <c r="O37" s="771"/>
      <c r="P37" s="763"/>
      <c r="Q37" s="764"/>
      <c r="R37" s="764"/>
      <c r="S37" s="764"/>
      <c r="T37" s="765"/>
      <c r="U37" s="690"/>
      <c r="V37" s="752"/>
      <c r="W37" s="292"/>
      <c r="X37" s="292"/>
      <c r="Y37" s="292"/>
      <c r="Z37" s="292"/>
      <c r="AA37" s="397"/>
      <c r="AB37" s="292"/>
      <c r="AC37" s="292"/>
      <c r="AD37" s="292"/>
      <c r="AE37" s="888"/>
      <c r="AF37" s="888"/>
    </row>
    <row r="38" spans="1:32">
      <c r="D38" s="645"/>
      <c r="E38" s="644"/>
      <c r="F38" s="385"/>
      <c r="G38" s="386"/>
      <c r="H38" s="386"/>
      <c r="I38" s="386"/>
      <c r="J38" s="387"/>
      <c r="K38" s="382"/>
      <c r="L38" s="383"/>
      <c r="M38" s="383"/>
      <c r="N38" s="383"/>
      <c r="O38" s="384"/>
      <c r="P38" s="388"/>
      <c r="Q38" s="389"/>
      <c r="R38" s="389"/>
      <c r="S38" s="389"/>
      <c r="T38" s="390"/>
      <c r="U38" s="690"/>
      <c r="V38" s="752"/>
      <c r="W38" s="190" t="s">
        <v>747</v>
      </c>
      <c r="AB38" s="189" t="s">
        <v>747</v>
      </c>
      <c r="AC38" s="264"/>
      <c r="AD38" s="264"/>
      <c r="AE38" s="888"/>
      <c r="AF38" s="888"/>
    </row>
    <row r="39" spans="1:32" ht="16.5" thickBot="1">
      <c r="D39" s="645"/>
      <c r="E39" s="647"/>
      <c r="F39" s="393" t="s">
        <v>1012</v>
      </c>
      <c r="G39" s="287" t="s">
        <v>1013</v>
      </c>
      <c r="H39" s="283" t="s">
        <v>1014</v>
      </c>
      <c r="I39" s="287" t="s">
        <v>1015</v>
      </c>
      <c r="J39" s="287" t="s">
        <v>1016</v>
      </c>
      <c r="K39" s="182" t="s">
        <v>1018</v>
      </c>
      <c r="L39" s="13" t="s">
        <v>1019</v>
      </c>
      <c r="M39" s="174" t="s">
        <v>1020</v>
      </c>
      <c r="N39" s="13"/>
      <c r="O39" s="3"/>
      <c r="P39" s="176" t="s">
        <v>765</v>
      </c>
      <c r="Q39" s="4"/>
      <c r="R39" s="4"/>
      <c r="S39" s="4"/>
      <c r="T39" s="4"/>
      <c r="U39" s="690"/>
      <c r="V39" s="752"/>
      <c r="W39" s="186" t="s">
        <v>758</v>
      </c>
      <c r="AB39" s="264" t="s">
        <v>756</v>
      </c>
      <c r="AC39" s="264"/>
      <c r="AD39" s="264"/>
      <c r="AE39" s="888"/>
      <c r="AF39" s="888"/>
    </row>
    <row r="40" spans="1:32">
      <c r="D40" s="645"/>
      <c r="E40" s="643" t="s">
        <v>722</v>
      </c>
      <c r="F40" s="760" t="s">
        <v>5</v>
      </c>
      <c r="G40" s="761"/>
      <c r="H40" s="761"/>
      <c r="I40" s="761"/>
      <c r="J40" s="762"/>
      <c r="K40" s="754" t="s">
        <v>6</v>
      </c>
      <c r="L40" s="755"/>
      <c r="M40" s="755"/>
      <c r="N40" s="755"/>
      <c r="O40" s="756"/>
      <c r="P40" s="766" t="s">
        <v>4</v>
      </c>
      <c r="Q40" s="767"/>
      <c r="R40" s="767"/>
      <c r="S40" s="767"/>
      <c r="T40" s="768"/>
      <c r="U40" s="690"/>
      <c r="V40" s="752"/>
      <c r="W40" s="186" t="s">
        <v>759</v>
      </c>
      <c r="AB40" s="264" t="s">
        <v>757</v>
      </c>
      <c r="AC40" s="264"/>
      <c r="AD40" s="264"/>
      <c r="AE40" s="888"/>
      <c r="AF40" s="888"/>
    </row>
    <row r="41" spans="1:32">
      <c r="D41" s="645"/>
      <c r="E41" s="644"/>
      <c r="F41" s="763"/>
      <c r="G41" s="764"/>
      <c r="H41" s="764"/>
      <c r="I41" s="764"/>
      <c r="J41" s="765"/>
      <c r="K41" s="757"/>
      <c r="L41" s="758"/>
      <c r="M41" s="758"/>
      <c r="N41" s="758"/>
      <c r="O41" s="759"/>
      <c r="P41" s="769"/>
      <c r="Q41" s="770"/>
      <c r="R41" s="770"/>
      <c r="S41" s="770"/>
      <c r="T41" s="771"/>
      <c r="U41" s="690"/>
      <c r="V41" s="752"/>
      <c r="W41" s="186" t="s">
        <v>760</v>
      </c>
      <c r="AB41" s="264"/>
      <c r="AC41" s="264"/>
      <c r="AD41" s="264"/>
      <c r="AE41" s="888"/>
      <c r="AF41" s="888"/>
    </row>
    <row r="42" spans="1:32">
      <c r="D42" s="645"/>
      <c r="E42" s="644"/>
      <c r="F42" s="388"/>
      <c r="G42" s="389"/>
      <c r="H42" s="389"/>
      <c r="I42" s="389"/>
      <c r="J42" s="390"/>
      <c r="K42" s="385"/>
      <c r="L42" s="386"/>
      <c r="M42" s="386"/>
      <c r="N42" s="386"/>
      <c r="O42" s="387"/>
      <c r="P42" s="382"/>
      <c r="Q42" s="383"/>
      <c r="R42" s="383"/>
      <c r="S42" s="383"/>
      <c r="T42" s="384"/>
      <c r="U42" s="690"/>
      <c r="V42" s="752"/>
      <c r="W42" s="186"/>
      <c r="AC42" s="264"/>
      <c r="AD42" s="264"/>
      <c r="AE42" s="888"/>
      <c r="AF42" s="888"/>
    </row>
    <row r="43" spans="1:32" ht="16.5" thickBot="1">
      <c r="D43" s="646"/>
      <c r="E43" s="647"/>
      <c r="F43" s="534" t="s">
        <v>1012</v>
      </c>
      <c r="G43" s="4" t="s">
        <v>1013</v>
      </c>
      <c r="H43" s="178" t="s">
        <v>1014</v>
      </c>
      <c r="I43" s="4" t="s">
        <v>1015</v>
      </c>
      <c r="J43" s="5" t="s">
        <v>1016</v>
      </c>
      <c r="K43" s="183" t="s">
        <v>1018</v>
      </c>
      <c r="L43" s="6" t="s">
        <v>1019</v>
      </c>
      <c r="M43" s="184" t="s">
        <v>1020</v>
      </c>
      <c r="N43" s="6"/>
      <c r="O43" s="7"/>
      <c r="P43" s="179" t="s">
        <v>765</v>
      </c>
      <c r="Q43" s="2"/>
      <c r="R43" s="2"/>
      <c r="S43" s="2"/>
      <c r="T43" s="3"/>
      <c r="U43" s="691"/>
      <c r="V43" s="753"/>
      <c r="AC43" s="264"/>
      <c r="AD43" s="264"/>
      <c r="AE43" s="888"/>
      <c r="AF43" s="888"/>
    </row>
    <row r="44" spans="1:32">
      <c r="F44" s="395"/>
      <c r="G44" s="395"/>
      <c r="H44" s="395"/>
      <c r="I44" s="395"/>
      <c r="J44" s="395"/>
      <c r="W44" s="273" t="str">
        <f>AF35</f>
        <v xml:space="preserve">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CO3.3. Identifier et caractériser le fonctionnement temporel d’un produit ou d’un processus 2.1. Représentation des flux MEI 2.3. Approche fonctionnelle et structurelle des chaînes de puissance  2.3.1. Typologie des chaînes de puissance 2.3.3. Conversion de puissance 2.4. Approche fonctionnelle et structurelle d’une chaîne d’information 2.4.1. Typologie des chaînes d’information 2.4.2. Acquisition et restitution de l’information 3.4. Comportement informationnel des produits 3.4.1. Nature et représentation de l’information6.2. Expérimentations et essais O2 - Identifier les éléments influents du développement d’un produit  CO2.1. Décoder le cahier des charges d’un produit, participer, si besoin, à sa modification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1.1.2 diagrammes SysML , carte mentale, croquis et schémas non normalisés1.2. Outils de l'ingénierie système  1.2.2 Analyse du besoin : besoin initial, mission principale, 1.4. Créativité et innovation technologique 4.2. Démarches de conception 4.2.3 Choix d’une solution : critères de choix associés à une conception5.3. Constituants de l’information 5.3.1. Capteurs, conditionneurs 6.3. Vérification, validation et qualification du prototype d’un produit </v>
      </c>
      <c r="X44" s="264" t="s">
        <v>737</v>
      </c>
      <c r="AE44" s="888"/>
      <c r="AF44" s="888"/>
    </row>
    <row r="45" spans="1:32">
      <c r="F45" s="273"/>
      <c r="G45" s="273"/>
      <c r="H45" s="273"/>
      <c r="I45" s="273"/>
      <c r="J45" s="273"/>
      <c r="W45" s="273"/>
      <c r="AE45" s="433"/>
      <c r="AF45" s="433"/>
    </row>
    <row r="46" spans="1:32" ht="18.75" thickBot="1">
      <c r="Y46" s="396" t="s">
        <v>1021</v>
      </c>
      <c r="Z46" s="292">
        <f xml:space="preserve"> SUM(Z36,AE36)</f>
        <v>36</v>
      </c>
      <c r="AA46" s="397"/>
      <c r="AE46" s="888"/>
      <c r="AF46" s="888"/>
    </row>
    <row r="47" spans="1:32" ht="15" customHeight="1">
      <c r="A47" s="192" t="s">
        <v>816</v>
      </c>
      <c r="D47" s="889" t="s">
        <v>818</v>
      </c>
      <c r="E47" s="890"/>
      <c r="F47" s="890"/>
      <c r="G47" s="890"/>
      <c r="H47" s="890"/>
      <c r="I47" s="890"/>
      <c r="J47" s="890"/>
      <c r="K47" s="890"/>
      <c r="L47" s="890"/>
      <c r="M47" s="890"/>
      <c r="N47" s="890"/>
      <c r="O47" s="890"/>
      <c r="P47" s="890"/>
      <c r="Q47" s="890"/>
      <c r="R47" s="890"/>
      <c r="S47" s="890"/>
      <c r="T47" s="890"/>
      <c r="U47" s="890"/>
      <c r="V47" s="726" t="s">
        <v>1363</v>
      </c>
      <c r="W47" s="726"/>
      <c r="X47" s="726"/>
      <c r="Y47" s="726"/>
      <c r="Z47" s="726"/>
      <c r="AA47" s="726"/>
      <c r="AB47" s="726"/>
      <c r="AC47" s="726"/>
      <c r="AD47" s="727"/>
      <c r="AE47" s="888"/>
      <c r="AF47" s="888"/>
    </row>
    <row r="48" spans="1:32" ht="15.75" customHeight="1" thickBot="1">
      <c r="A48" s="193" t="s">
        <v>11</v>
      </c>
      <c r="B48" s="275"/>
      <c r="D48" s="891"/>
      <c r="E48" s="892"/>
      <c r="F48" s="892"/>
      <c r="G48" s="892"/>
      <c r="H48" s="892"/>
      <c r="I48" s="892"/>
      <c r="J48" s="892"/>
      <c r="K48" s="892"/>
      <c r="L48" s="892"/>
      <c r="M48" s="892"/>
      <c r="N48" s="892"/>
      <c r="O48" s="892"/>
      <c r="P48" s="892"/>
      <c r="Q48" s="892"/>
      <c r="R48" s="892"/>
      <c r="S48" s="892"/>
      <c r="T48" s="892"/>
      <c r="U48" s="893"/>
      <c r="V48" s="728"/>
      <c r="W48" s="728"/>
      <c r="X48" s="728"/>
      <c r="Y48" s="728"/>
      <c r="Z48" s="728"/>
      <c r="AA48" s="728"/>
      <c r="AB48" s="728"/>
      <c r="AC48" s="728"/>
      <c r="AD48" s="729"/>
      <c r="AE48" s="888"/>
      <c r="AF48" s="888"/>
    </row>
    <row r="49" spans="1:32" ht="15.75" customHeight="1" thickBot="1">
      <c r="A49" s="195" t="s">
        <v>726</v>
      </c>
      <c r="B49" s="276"/>
      <c r="D49" s="666" t="s">
        <v>704</v>
      </c>
      <c r="E49" s="667"/>
      <c r="F49" s="666" t="s">
        <v>704</v>
      </c>
      <c r="G49" s="668"/>
      <c r="H49" s="668"/>
      <c r="I49" s="668"/>
      <c r="J49" s="667"/>
      <c r="K49" s="666" t="s">
        <v>704</v>
      </c>
      <c r="L49" s="668"/>
      <c r="M49" s="668"/>
      <c r="N49" s="668"/>
      <c r="O49" s="667"/>
      <c r="P49" s="666" t="s">
        <v>704</v>
      </c>
      <c r="Q49" s="668"/>
      <c r="R49" s="668"/>
      <c r="S49" s="668"/>
      <c r="T49" s="667"/>
      <c r="U49" s="894"/>
      <c r="V49" s="728"/>
      <c r="W49" s="728"/>
      <c r="X49" s="728"/>
      <c r="Y49" s="728"/>
      <c r="Z49" s="728"/>
      <c r="AA49" s="728"/>
      <c r="AB49" s="728"/>
      <c r="AC49" s="728"/>
      <c r="AD49" s="729"/>
      <c r="AE49" s="888"/>
      <c r="AF49" s="888"/>
    </row>
    <row r="50" spans="1:32" ht="16.5" thickBot="1">
      <c r="A50" s="285" t="s">
        <v>743</v>
      </c>
      <c r="B50" s="276"/>
      <c r="D50" s="632" t="s">
        <v>10</v>
      </c>
      <c r="E50" s="633"/>
      <c r="F50" s="632" t="s">
        <v>2</v>
      </c>
      <c r="G50" s="634"/>
      <c r="H50" s="634"/>
      <c r="I50" s="634"/>
      <c r="J50" s="633"/>
      <c r="K50" s="632" t="s">
        <v>0</v>
      </c>
      <c r="L50" s="634"/>
      <c r="M50" s="634"/>
      <c r="N50" s="634"/>
      <c r="O50" s="633"/>
      <c r="P50" s="632" t="s">
        <v>1</v>
      </c>
      <c r="Q50" s="634"/>
      <c r="R50" s="634"/>
      <c r="S50" s="634"/>
      <c r="T50" s="633"/>
      <c r="U50" s="894"/>
      <c r="V50" s="730" t="s">
        <v>726</v>
      </c>
      <c r="W50" s="732" t="s">
        <v>731</v>
      </c>
      <c r="X50" s="733"/>
      <c r="Y50" s="734"/>
      <c r="Z50" s="293"/>
      <c r="AA50" s="404"/>
      <c r="AB50" s="723" t="s">
        <v>732</v>
      </c>
      <c r="AC50" s="724"/>
      <c r="AD50" s="725"/>
      <c r="AE50" s="888"/>
      <c r="AF50" s="888"/>
    </row>
    <row r="51" spans="1:32" ht="16.5" thickBot="1">
      <c r="A51" s="194" t="s">
        <v>744</v>
      </c>
      <c r="B51" s="276"/>
      <c r="D51" s="635" t="s">
        <v>707</v>
      </c>
      <c r="E51" s="636"/>
      <c r="F51" s="637" t="s">
        <v>3</v>
      </c>
      <c r="G51" s="638"/>
      <c r="H51" s="638"/>
      <c r="I51" s="638"/>
      <c r="J51" s="639"/>
      <c r="K51" s="637" t="s">
        <v>3</v>
      </c>
      <c r="L51" s="638"/>
      <c r="M51" s="638"/>
      <c r="N51" s="638"/>
      <c r="O51" s="639"/>
      <c r="P51" s="640" t="s">
        <v>3</v>
      </c>
      <c r="Q51" s="641"/>
      <c r="R51" s="641"/>
      <c r="S51" s="641"/>
      <c r="T51" s="642"/>
      <c r="U51" s="895"/>
      <c r="V51" s="730"/>
      <c r="W51" s="714"/>
      <c r="X51" s="715"/>
      <c r="Y51" s="716"/>
      <c r="Z51" s="294"/>
      <c r="AA51" s="405"/>
      <c r="AB51" s="703"/>
      <c r="AC51" s="704"/>
      <c r="AD51" s="705"/>
      <c r="AE51" s="888"/>
      <c r="AF51" s="888"/>
    </row>
    <row r="52" spans="1:32" ht="18" customHeight="1">
      <c r="A52" s="551" t="s">
        <v>745</v>
      </c>
      <c r="B52" s="276"/>
      <c r="C52" s="772" t="s">
        <v>11</v>
      </c>
      <c r="D52" s="775" t="s">
        <v>705</v>
      </c>
      <c r="E52" s="775" t="s">
        <v>728</v>
      </c>
      <c r="F52" s="766" t="s">
        <v>4</v>
      </c>
      <c r="G52" s="767"/>
      <c r="H52" s="767"/>
      <c r="I52" s="767"/>
      <c r="J52" s="768"/>
      <c r="K52" s="760" t="s">
        <v>5</v>
      </c>
      <c r="L52" s="761"/>
      <c r="M52" s="761"/>
      <c r="N52" s="761"/>
      <c r="O52" s="762"/>
      <c r="P52" s="754" t="s">
        <v>6</v>
      </c>
      <c r="Q52" s="755"/>
      <c r="R52" s="755"/>
      <c r="S52" s="755"/>
      <c r="T52" s="756"/>
      <c r="U52" s="648" t="s">
        <v>7</v>
      </c>
      <c r="V52" s="730"/>
      <c r="W52" s="692" t="s">
        <v>18</v>
      </c>
      <c r="X52" s="692"/>
      <c r="Y52" s="692"/>
      <c r="AB52" s="692" t="s">
        <v>18</v>
      </c>
      <c r="AC52" s="692"/>
      <c r="AD52" s="692"/>
      <c r="AE52" s="888"/>
      <c r="AF52" s="888"/>
    </row>
    <row r="53" spans="1:32" ht="18" customHeight="1">
      <c r="A53" s="196" t="s">
        <v>746</v>
      </c>
      <c r="B53" s="276"/>
      <c r="C53" s="773"/>
      <c r="D53" s="776"/>
      <c r="E53" s="776"/>
      <c r="F53" s="769"/>
      <c r="G53" s="770"/>
      <c r="H53" s="770"/>
      <c r="I53" s="770"/>
      <c r="J53" s="771"/>
      <c r="K53" s="763"/>
      <c r="L53" s="764"/>
      <c r="M53" s="764"/>
      <c r="N53" s="764"/>
      <c r="O53" s="765"/>
      <c r="P53" s="757"/>
      <c r="Q53" s="758"/>
      <c r="R53" s="758"/>
      <c r="S53" s="758"/>
      <c r="T53" s="759"/>
      <c r="U53" s="649"/>
      <c r="V53" s="730"/>
      <c r="W53" s="279"/>
      <c r="X53" s="279"/>
      <c r="Y53" s="279"/>
      <c r="AA53" s="279" t="str">
        <f>W53&amp;X53&amp;Y53</f>
        <v/>
      </c>
      <c r="AB53" s="279"/>
      <c r="AC53" s="279"/>
      <c r="AD53" s="279"/>
      <c r="AF53" s="279" t="str">
        <f>AB53&amp;AC53&amp;AD53&amp;AA79</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v>
      </c>
    </row>
    <row r="54" spans="1:32">
      <c r="A54" s="197" t="s">
        <v>937</v>
      </c>
      <c r="B54" s="276"/>
      <c r="C54" s="773"/>
      <c r="D54" s="777"/>
      <c r="E54" s="776"/>
      <c r="F54" s="382"/>
      <c r="G54" s="383"/>
      <c r="H54" s="383"/>
      <c r="I54" s="383"/>
      <c r="J54" s="384"/>
      <c r="K54" s="388"/>
      <c r="L54" s="389"/>
      <c r="M54" s="389"/>
      <c r="N54" s="389"/>
      <c r="O54" s="390"/>
      <c r="P54" s="385"/>
      <c r="Q54" s="386"/>
      <c r="R54" s="386"/>
      <c r="S54" s="386"/>
      <c r="T54" s="387"/>
      <c r="U54" s="649"/>
      <c r="V54" s="730"/>
      <c r="W54" s="280" t="str">
        <f>'Objectifs et Compétences'!$B$13</f>
        <v xml:space="preserve">O3 - Analyser l’organisation fonctionnelle et structurelle d’un produit </v>
      </c>
      <c r="X54" s="1"/>
      <c r="AA54" s="274" t="str">
        <f>AA53&amp;W54&amp;X54&amp;Y54</f>
        <v xml:space="preserve">O3 - Analyser l’organisation fonctionnelle et structurelle d’un produit </v>
      </c>
      <c r="AB54" s="380" t="str">
        <f>'Objectifs et Compétences'!B17</f>
        <v xml:space="preserve">O4 - Communiquer une idée, un principe ou une solution technique, un projet, y compris en langue étrangère </v>
      </c>
      <c r="AC54" s="380"/>
      <c r="AD54" s="380"/>
      <c r="AE54" s="162" t="s">
        <v>1011</v>
      </c>
      <c r="AF54" s="274" t="str">
        <f>AF53&amp;AB54&amp;AC54&amp;AD54</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v>
      </c>
    </row>
    <row r="55" spans="1:32" ht="16.5" thickBot="1">
      <c r="A55" s="550" t="s">
        <v>938</v>
      </c>
      <c r="B55" s="276"/>
      <c r="C55" s="773"/>
      <c r="D55" s="777"/>
      <c r="E55" s="779"/>
      <c r="F55" s="281" t="s">
        <v>1012</v>
      </c>
      <c r="G55" s="282" t="s">
        <v>1013</v>
      </c>
      <c r="H55" s="282" t="s">
        <v>1014</v>
      </c>
      <c r="I55" s="282" t="s">
        <v>1015</v>
      </c>
      <c r="J55" s="282" t="s">
        <v>1016</v>
      </c>
      <c r="K55" s="180" t="s">
        <v>1018</v>
      </c>
      <c r="L55" s="4" t="s">
        <v>1019</v>
      </c>
      <c r="M55" s="4" t="s">
        <v>1020</v>
      </c>
      <c r="N55" s="4"/>
      <c r="O55" s="5"/>
      <c r="P55" s="283" t="s">
        <v>765</v>
      </c>
      <c r="Q55" s="6"/>
      <c r="R55" s="6"/>
      <c r="S55" s="6"/>
      <c r="T55" s="7"/>
      <c r="U55" s="649"/>
      <c r="V55" s="730"/>
      <c r="W55" s="274" t="str">
        <f>'Objectifs et Compétences'!D14</f>
        <v xml:space="preserve">CO3.2. Identifier et caractériser l’agencement matériel et/ou logiciel d’un produit  </v>
      </c>
      <c r="AA55" s="274" t="str">
        <f t="shared" ref="AA55:AA62" si="4">AA54&amp;W55&amp;X55&amp;Y55</f>
        <v xml:space="preserve">O3 - Analyser l’organisation fonctionnelle et structurelle d’un produit CO3.2. Identifier et caractériser l’agencement matériel et/ou logiciel d’un produit  </v>
      </c>
      <c r="AB55" s="274" t="str">
        <f>'Objectifs et Compétences'!D17</f>
        <v xml:space="preserve">CO4.1. Décrire une idée, un principe, une solution, un projet en utilisant des outils de représentation adaptés </v>
      </c>
      <c r="AC55" s="264"/>
      <c r="AD55" s="264"/>
      <c r="AF55" s="274" t="str">
        <f t="shared" ref="AF55:AF62" si="5">AF54&amp;AB55&amp;AC55&amp;AD55</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v>
      </c>
    </row>
    <row r="56" spans="1:32">
      <c r="A56" s="285" t="s">
        <v>997</v>
      </c>
      <c r="C56" s="773"/>
      <c r="D56" s="777"/>
      <c r="E56" s="775" t="s">
        <v>729</v>
      </c>
      <c r="F56" s="754" t="s">
        <v>6</v>
      </c>
      <c r="G56" s="755"/>
      <c r="H56" s="755"/>
      <c r="I56" s="755"/>
      <c r="J56" s="756"/>
      <c r="K56" s="766" t="s">
        <v>4</v>
      </c>
      <c r="L56" s="767"/>
      <c r="M56" s="767"/>
      <c r="N56" s="767"/>
      <c r="O56" s="768"/>
      <c r="P56" s="760" t="s">
        <v>5</v>
      </c>
      <c r="Q56" s="761"/>
      <c r="R56" s="761"/>
      <c r="S56" s="761"/>
      <c r="T56" s="762"/>
      <c r="U56" s="649"/>
      <c r="V56" s="730"/>
      <c r="W56" s="274" t="str">
        <f>'Objectifs et Compétences'!D16</f>
        <v xml:space="preserve">CO3.4. Identifier et caractériser des solutions techniques  </v>
      </c>
      <c r="AA56" s="274" t="str">
        <f t="shared" si="4"/>
        <v xml:space="preserve">O3 - Analyser l’organisation fonctionnelle et structurelle d’un produit CO3.2. Identifier et caractériser l’agencement matériel et/ou logiciel d’un produit  CO3.4. Identifier et caractériser des solutions techniques  </v>
      </c>
      <c r="AF56" s="274" t="str">
        <f t="shared" si="5"/>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v>
      </c>
    </row>
    <row r="57" spans="1:32">
      <c r="A57" s="286" t="s">
        <v>1300</v>
      </c>
      <c r="C57" s="773"/>
      <c r="D57" s="777"/>
      <c r="E57" s="776"/>
      <c r="F57" s="757"/>
      <c r="G57" s="758"/>
      <c r="H57" s="758"/>
      <c r="I57" s="758"/>
      <c r="J57" s="759"/>
      <c r="K57" s="769"/>
      <c r="L57" s="770"/>
      <c r="M57" s="770"/>
      <c r="N57" s="770"/>
      <c r="O57" s="771"/>
      <c r="P57" s="763"/>
      <c r="Q57" s="764"/>
      <c r="R57" s="764"/>
      <c r="S57" s="764"/>
      <c r="T57" s="765"/>
      <c r="U57" s="649"/>
      <c r="V57" s="730"/>
      <c r="W57" s="264"/>
      <c r="AA57" s="274" t="str">
        <f t="shared" si="4"/>
        <v xml:space="preserve">O3 - Analyser l’organisation fonctionnelle et structurelle d’un produit CO3.2. Identifier et caractériser l’agencement matériel et/ou logiciel d’un produit  CO3.4. Identifier et caractériser des solutions techniques  </v>
      </c>
      <c r="AB57" s="192" t="str">
        <f>'Objectifs et Compétences'!$B$20</f>
        <v xml:space="preserve">O5 – Imaginer une solution, répondre à un besoin </v>
      </c>
      <c r="AF57" s="274" t="str">
        <f t="shared" si="5"/>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v>
      </c>
    </row>
    <row r="58" spans="1:32">
      <c r="A58" s="276"/>
      <c r="C58" s="773"/>
      <c r="D58" s="777"/>
      <c r="E58" s="776"/>
      <c r="F58" s="385"/>
      <c r="G58" s="386"/>
      <c r="H58" s="386"/>
      <c r="I58" s="386"/>
      <c r="J58" s="387"/>
      <c r="K58" s="382"/>
      <c r="L58" s="383"/>
      <c r="M58" s="383"/>
      <c r="N58" s="383"/>
      <c r="O58" s="384"/>
      <c r="P58" s="388"/>
      <c r="Q58" s="389"/>
      <c r="R58" s="389"/>
      <c r="S58" s="389"/>
      <c r="T58" s="390"/>
      <c r="U58" s="649"/>
      <c r="V58" s="730"/>
      <c r="W58" s="378" t="str">
        <f>'Objectifs et Compétences'!$B$36</f>
        <v xml:space="preserve">O6 – Préparer une simulation et exploiter les résultats pour prédire un fonctionnement, valider une performance ou une solution </v>
      </c>
      <c r="X58" s="280"/>
      <c r="Y58" s="280"/>
      <c r="Z58" s="379" t="s">
        <v>1010</v>
      </c>
      <c r="AA58" s="274" t="str">
        <f t="shared" si="4"/>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v>
      </c>
      <c r="AB58" t="str">
        <f>'Objectifs et Compétences'!$D$23</f>
        <v xml:space="preserve">CO5.4. Planifier un projet (diagramme de Gantt, chemin critique) en utilisant les outils adaptés et en prenant en compte les données technicoéconomiques </v>
      </c>
      <c r="AF58" s="274" t="str">
        <f t="shared" si="5"/>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v>
      </c>
    </row>
    <row r="59" spans="1:32" ht="16.5" thickBot="1">
      <c r="C59" s="773"/>
      <c r="D59" s="777"/>
      <c r="E59" s="779"/>
      <c r="F59" s="283" t="s">
        <v>1012</v>
      </c>
      <c r="G59" s="287" t="s">
        <v>1013</v>
      </c>
      <c r="H59" s="287" t="s">
        <v>1014</v>
      </c>
      <c r="I59" s="287" t="s">
        <v>1015</v>
      </c>
      <c r="J59" s="6" t="s">
        <v>1016</v>
      </c>
      <c r="K59" s="179" t="s">
        <v>1018</v>
      </c>
      <c r="L59" s="282" t="s">
        <v>1019</v>
      </c>
      <c r="M59" s="282" t="s">
        <v>1020</v>
      </c>
      <c r="N59" s="282"/>
      <c r="O59" s="288"/>
      <c r="P59" s="289" t="s">
        <v>765</v>
      </c>
      <c r="Q59" s="4"/>
      <c r="R59" s="4"/>
      <c r="S59" s="4"/>
      <c r="T59" s="5"/>
      <c r="U59" s="649"/>
      <c r="V59" s="730"/>
      <c r="W59" s="780" t="str">
        <f>'Objectifs et Compétences'!$D$36</f>
        <v xml:space="preserve">CO6.1. Expliquer des éléments d’une modélisation multiphysique proposée relative au comportement de tout ou partie d’un produit </v>
      </c>
      <c r="X59" s="780"/>
      <c r="Y59" s="780"/>
      <c r="Z59" s="274" t="s">
        <v>1011</v>
      </c>
      <c r="AA59" s="274" t="str">
        <f t="shared" si="4"/>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v>
      </c>
      <c r="AB59" s="280" t="str">
        <f>'Objectifs et Compétences'!B48</f>
        <v xml:space="preserve">O7 – Expérimenter et réaliser des prototypes ou des maquettes </v>
      </c>
      <c r="AF59" s="274" t="str">
        <f t="shared" si="5"/>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v>
      </c>
    </row>
    <row r="60" spans="1:32">
      <c r="C60" s="773"/>
      <c r="D60" s="777"/>
      <c r="E60" s="775" t="s">
        <v>730</v>
      </c>
      <c r="F60" s="760" t="s">
        <v>5</v>
      </c>
      <c r="G60" s="761"/>
      <c r="H60" s="761"/>
      <c r="I60" s="761"/>
      <c r="J60" s="762"/>
      <c r="K60" s="754" t="s">
        <v>6</v>
      </c>
      <c r="L60" s="755"/>
      <c r="M60" s="755"/>
      <c r="N60" s="755"/>
      <c r="O60" s="756"/>
      <c r="P60" s="766" t="s">
        <v>4</v>
      </c>
      <c r="Q60" s="767"/>
      <c r="R60" s="767"/>
      <c r="S60" s="767"/>
      <c r="T60" s="768"/>
      <c r="U60" s="649"/>
      <c r="V60" s="730"/>
      <c r="W60" s="378" t="str">
        <f>'Objectifs et Compétences'!B48</f>
        <v xml:space="preserve">O7 – Expérimenter et réaliser des prototypes ou des maquettes </v>
      </c>
      <c r="X60" s="280"/>
      <c r="Y60" s="280"/>
      <c r="Z60" s="274" t="s">
        <v>1011</v>
      </c>
      <c r="AA60" s="274" t="str">
        <f t="shared" si="4"/>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v>
      </c>
      <c r="AB60" s="553" t="str">
        <f>'Objectifs et Compétences'!D48</f>
        <v xml:space="preserve">CO7.1. Réaliser et valider un prototype ou une maquette obtenus en réponse à tout ou partie du cahier des charges initial. </v>
      </c>
      <c r="AC60" s="375"/>
      <c r="AD60" s="375"/>
      <c r="AE60" s="162" t="s">
        <v>1011</v>
      </c>
      <c r="AF60" s="274" t="str">
        <f t="shared" si="5"/>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v>
      </c>
    </row>
    <row r="61" spans="1:32">
      <c r="C61" s="773"/>
      <c r="D61" s="777"/>
      <c r="E61" s="776"/>
      <c r="F61" s="763"/>
      <c r="G61" s="764"/>
      <c r="H61" s="764"/>
      <c r="I61" s="764"/>
      <c r="J61" s="765"/>
      <c r="K61" s="757"/>
      <c r="L61" s="758"/>
      <c r="M61" s="758"/>
      <c r="N61" s="758"/>
      <c r="O61" s="759"/>
      <c r="P61" s="769"/>
      <c r="Q61" s="770"/>
      <c r="R61" s="770"/>
      <c r="S61" s="770"/>
      <c r="T61" s="771"/>
      <c r="U61" s="649"/>
      <c r="V61" s="730"/>
      <c r="W61" s="378"/>
      <c r="X61" s="280"/>
      <c r="Y61" s="280"/>
      <c r="AA61" s="274" t="str">
        <f t="shared" si="4"/>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v>
      </c>
      <c r="AB61" s="375"/>
      <c r="AC61" s="375"/>
      <c r="AD61" s="375"/>
      <c r="AF61" s="274" t="str">
        <f t="shared" si="5"/>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v>
      </c>
    </row>
    <row r="62" spans="1:32">
      <c r="C62" s="773"/>
      <c r="D62" s="777"/>
      <c r="E62" s="776"/>
      <c r="F62" s="388"/>
      <c r="G62" s="389"/>
      <c r="H62" s="389"/>
      <c r="I62" s="389"/>
      <c r="J62" s="390"/>
      <c r="K62" s="385"/>
      <c r="L62" s="386"/>
      <c r="M62" s="386"/>
      <c r="N62" s="386"/>
      <c r="O62" s="387"/>
      <c r="P62" s="382"/>
      <c r="Q62" s="383"/>
      <c r="R62" s="383"/>
      <c r="S62" s="383"/>
      <c r="T62" s="384"/>
      <c r="U62" s="649"/>
      <c r="V62" s="730"/>
      <c r="W62" s="552" t="str">
        <f>'Objectifs et Compétences'!D49</f>
        <v xml:space="preserve">CO7.2. Mettre en œuvre un scénario de validation devant intégrer un protocole d’essais, de mesures et/ou d’observations sur le prototype ou la maquette, interpréter les résultats et qualifier le produit </v>
      </c>
      <c r="X62" s="375"/>
      <c r="Y62" s="375"/>
      <c r="Z62" s="274" t="s">
        <v>1011</v>
      </c>
      <c r="AA62" s="274" t="str">
        <f t="shared" si="4"/>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v>
      </c>
      <c r="AF62" s="274" t="str">
        <f t="shared" si="5"/>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v>
      </c>
    </row>
    <row r="63" spans="1:32" ht="18.75" thickBot="1">
      <c r="C63" s="774"/>
      <c r="D63" s="778"/>
      <c r="E63" s="779"/>
      <c r="F63" s="289" t="s">
        <v>1012</v>
      </c>
      <c r="G63" s="391" t="s">
        <v>1013</v>
      </c>
      <c r="H63" s="391" t="s">
        <v>1014</v>
      </c>
      <c r="I63" s="391" t="s">
        <v>1015</v>
      </c>
      <c r="J63" s="391" t="s">
        <v>1016</v>
      </c>
      <c r="K63" s="181" t="s">
        <v>1018</v>
      </c>
      <c r="L63" s="6" t="s">
        <v>1019</v>
      </c>
      <c r="M63" s="6" t="s">
        <v>1020</v>
      </c>
      <c r="N63" s="6"/>
      <c r="O63" s="7"/>
      <c r="P63" s="177" t="s">
        <v>765</v>
      </c>
      <c r="Q63" s="291"/>
      <c r="R63" s="291"/>
      <c r="S63" s="291"/>
      <c r="T63" s="8"/>
      <c r="U63" s="650"/>
      <c r="V63" s="730"/>
      <c r="W63" s="693" t="s">
        <v>17</v>
      </c>
      <c r="X63" s="693"/>
      <c r="Y63" s="693"/>
      <c r="AA63" s="397"/>
      <c r="AB63" s="693" t="s">
        <v>17</v>
      </c>
      <c r="AC63" s="693"/>
      <c r="AD63" s="693"/>
      <c r="AF63" s="397"/>
    </row>
    <row r="64" spans="1:32">
      <c r="D64" s="643" t="s">
        <v>705</v>
      </c>
      <c r="E64" s="643"/>
      <c r="F64" s="766" t="s">
        <v>4</v>
      </c>
      <c r="G64" s="767"/>
      <c r="H64" s="767"/>
      <c r="I64" s="767"/>
      <c r="J64" s="768"/>
      <c r="K64" s="760" t="s">
        <v>5</v>
      </c>
      <c r="L64" s="761"/>
      <c r="M64" s="761"/>
      <c r="N64" s="761"/>
      <c r="O64" s="762"/>
      <c r="P64" s="754" t="s">
        <v>6</v>
      </c>
      <c r="Q64" s="755"/>
      <c r="R64" s="755"/>
      <c r="S64" s="755"/>
      <c r="T64" s="756"/>
      <c r="U64" s="648" t="s">
        <v>8</v>
      </c>
      <c r="V64" s="730"/>
      <c r="W64" s="548" t="s">
        <v>778</v>
      </c>
      <c r="Z64" s="274">
        <v>1</v>
      </c>
      <c r="AA64" s="274" t="str">
        <f>AA62&amp;W64&amp;X64&amp;Y64</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v>
      </c>
      <c r="AB64" s="548" t="s">
        <v>752</v>
      </c>
      <c r="AF64" s="274" t="str">
        <f>AF62&amp;AB64&amp;AC64&amp;AD64</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v>
      </c>
    </row>
    <row r="65" spans="4:32">
      <c r="D65" s="644"/>
      <c r="E65" s="644"/>
      <c r="F65" s="769"/>
      <c r="G65" s="770"/>
      <c r="H65" s="770"/>
      <c r="I65" s="770"/>
      <c r="J65" s="771"/>
      <c r="K65" s="763"/>
      <c r="L65" s="764"/>
      <c r="M65" s="764"/>
      <c r="N65" s="764"/>
      <c r="O65" s="765"/>
      <c r="P65" s="757"/>
      <c r="Q65" s="758"/>
      <c r="R65" s="758"/>
      <c r="S65" s="758"/>
      <c r="T65" s="759"/>
      <c r="U65" s="649"/>
      <c r="V65" s="730"/>
      <c r="W65" s="9"/>
      <c r="AA65" s="274" t="str">
        <f>AA64&amp;W65&amp;X65&amp;Y65</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v>
      </c>
      <c r="AB65" s="9"/>
      <c r="AF65" s="274" t="str">
        <f>AF64&amp;AB65&amp;AC65&amp;AD65</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v>
      </c>
    </row>
    <row r="66" spans="4:32">
      <c r="D66" s="645"/>
      <c r="E66" s="644"/>
      <c r="F66" s="382"/>
      <c r="G66" s="383"/>
      <c r="H66" s="383"/>
      <c r="I66" s="383"/>
      <c r="J66" s="384"/>
      <c r="K66" s="388"/>
      <c r="L66" s="389"/>
      <c r="M66" s="389"/>
      <c r="N66" s="389"/>
      <c r="O66" s="390"/>
      <c r="P66" s="385"/>
      <c r="Q66" s="386"/>
      <c r="R66" s="386"/>
      <c r="S66" s="386"/>
      <c r="T66" s="387"/>
      <c r="U66" s="649"/>
      <c r="V66" s="730"/>
      <c r="W66" s="554" t="s">
        <v>779</v>
      </c>
      <c r="AA66" s="274" t="str">
        <f t="shared" ref="AA66:AA79" si="6">AA65&amp;W66&amp;X66&amp;Y66</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v>
      </c>
      <c r="AB66" s="264" t="s">
        <v>749</v>
      </c>
      <c r="AE66" s="162">
        <v>0.5</v>
      </c>
      <c r="AF66" s="274" t="str">
        <f t="shared" ref="AF66:AF79" si="7">AF65&amp;AB66&amp;AC66&amp;AD66</f>
        <v>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v>
      </c>
    </row>
    <row r="67" spans="4:32" ht="16.5" thickBot="1">
      <c r="D67" s="645"/>
      <c r="E67" s="647"/>
      <c r="F67" s="392" t="s">
        <v>1012</v>
      </c>
      <c r="G67" s="281" t="s">
        <v>1017</v>
      </c>
      <c r="H67" s="282" t="s">
        <v>1014</v>
      </c>
      <c r="I67" s="282" t="s">
        <v>1015</v>
      </c>
      <c r="J67" s="282" t="s">
        <v>1016</v>
      </c>
      <c r="K67" s="173" t="s">
        <v>1018</v>
      </c>
      <c r="L67" s="178" t="s">
        <v>1019</v>
      </c>
      <c r="M67" s="4" t="s">
        <v>1020</v>
      </c>
      <c r="N67" s="4"/>
      <c r="O67" s="5"/>
      <c r="P67" s="175" t="s">
        <v>765</v>
      </c>
      <c r="Q67" s="6"/>
      <c r="R67" s="6"/>
      <c r="S67" s="6"/>
      <c r="T67" s="6"/>
      <c r="U67" s="649"/>
      <c r="V67" s="730"/>
      <c r="W67" s="369" t="s">
        <v>734</v>
      </c>
      <c r="Z67" s="274">
        <v>2</v>
      </c>
      <c r="AA67"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v>
      </c>
      <c r="AF67" s="274" t="str">
        <f t="shared" si="7"/>
        <v>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v>
      </c>
    </row>
    <row r="68" spans="4:32">
      <c r="D68" s="645"/>
      <c r="E68" s="643"/>
      <c r="F68" s="754" t="s">
        <v>6</v>
      </c>
      <c r="G68" s="755"/>
      <c r="H68" s="755"/>
      <c r="I68" s="755"/>
      <c r="J68" s="756"/>
      <c r="K68" s="766" t="s">
        <v>4</v>
      </c>
      <c r="L68" s="767"/>
      <c r="M68" s="767"/>
      <c r="N68" s="767"/>
      <c r="O68" s="768"/>
      <c r="P68" s="760" t="s">
        <v>5</v>
      </c>
      <c r="Q68" s="761"/>
      <c r="R68" s="761"/>
      <c r="S68" s="761"/>
      <c r="T68" s="762"/>
      <c r="U68" s="649"/>
      <c r="V68" s="730"/>
      <c r="W68" s="369" t="s">
        <v>780</v>
      </c>
      <c r="Z68" s="274">
        <v>4</v>
      </c>
      <c r="AA68"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v>
      </c>
      <c r="AB68" s="548" t="s">
        <v>753</v>
      </c>
      <c r="AF68"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v>
      </c>
    </row>
    <row r="69" spans="4:32">
      <c r="D69" s="645"/>
      <c r="E69" s="644"/>
      <c r="F69" s="757"/>
      <c r="G69" s="758"/>
      <c r="H69" s="758"/>
      <c r="I69" s="758"/>
      <c r="J69" s="759"/>
      <c r="K69" s="769"/>
      <c r="L69" s="770"/>
      <c r="M69" s="770"/>
      <c r="N69" s="770"/>
      <c r="O69" s="771"/>
      <c r="P69" s="763"/>
      <c r="Q69" s="764"/>
      <c r="R69" s="764"/>
      <c r="S69" s="764"/>
      <c r="T69" s="765"/>
      <c r="U69" s="649"/>
      <c r="V69" s="730"/>
      <c r="W69" s="369"/>
      <c r="AA69"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v>
      </c>
      <c r="AB69" s="264" t="s">
        <v>750</v>
      </c>
      <c r="AE69" s="162">
        <v>3</v>
      </c>
      <c r="AF69"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v>
      </c>
    </row>
    <row r="70" spans="4:32">
      <c r="D70" s="645"/>
      <c r="E70" s="644"/>
      <c r="F70" s="385"/>
      <c r="G70" s="386"/>
      <c r="H70" s="386"/>
      <c r="I70" s="386"/>
      <c r="J70" s="387"/>
      <c r="K70" s="382"/>
      <c r="L70" s="383"/>
      <c r="M70" s="383"/>
      <c r="N70" s="383"/>
      <c r="O70" s="384"/>
      <c r="P70" s="388"/>
      <c r="Q70" s="389"/>
      <c r="R70" s="389"/>
      <c r="S70" s="389"/>
      <c r="T70" s="390"/>
      <c r="U70" s="649"/>
      <c r="V70" s="730"/>
      <c r="W70" s="548" t="s">
        <v>918</v>
      </c>
      <c r="AA70"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v>
      </c>
      <c r="AB70" s="9" t="str">
        <f>'Programme IT'!$A$41</f>
        <v xml:space="preserve">1.3. Compétitivité des produits </v>
      </c>
      <c r="AF70"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v>
      </c>
    </row>
    <row r="71" spans="4:32" ht="16.5" thickBot="1">
      <c r="D71" s="645"/>
      <c r="E71" s="647"/>
      <c r="F71" s="393" t="s">
        <v>1012</v>
      </c>
      <c r="G71" s="283" t="s">
        <v>1013</v>
      </c>
      <c r="H71" s="287" t="s">
        <v>1014</v>
      </c>
      <c r="I71" s="287" t="s">
        <v>1015</v>
      </c>
      <c r="J71" s="287" t="s">
        <v>1016</v>
      </c>
      <c r="K71" s="182" t="s">
        <v>1018</v>
      </c>
      <c r="L71" s="174" t="s">
        <v>1019</v>
      </c>
      <c r="M71" s="13" t="s">
        <v>1020</v>
      </c>
      <c r="N71" s="13"/>
      <c r="O71" s="3"/>
      <c r="P71" s="176" t="s">
        <v>765</v>
      </c>
      <c r="Q71" s="4"/>
      <c r="R71" s="4"/>
      <c r="S71" s="4"/>
      <c r="T71" s="4"/>
      <c r="U71" s="649"/>
      <c r="V71" s="730"/>
      <c r="W71" s="377" t="s">
        <v>925</v>
      </c>
      <c r="X71" s="375"/>
      <c r="Y71" s="375"/>
      <c r="Z71" s="274">
        <v>3</v>
      </c>
      <c r="AA71" s="274" t="str">
        <f t="shared" si="6"/>
        <v>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v>
      </c>
      <c r="AB71" s="264" t="str">
        <f>'Programme IT'!$A$42</f>
        <v xml:space="preserve">1.3.1. Paramètres de la compétitivité </v>
      </c>
      <c r="AE71" s="162">
        <v>1</v>
      </c>
      <c r="AF71"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v>
      </c>
    </row>
    <row r="72" spans="4:32">
      <c r="D72" s="645"/>
      <c r="E72" s="643"/>
      <c r="F72" s="760" t="s">
        <v>5</v>
      </c>
      <c r="G72" s="761"/>
      <c r="H72" s="761"/>
      <c r="I72" s="761"/>
      <c r="J72" s="762"/>
      <c r="K72" s="754" t="s">
        <v>6</v>
      </c>
      <c r="L72" s="755"/>
      <c r="M72" s="755"/>
      <c r="N72" s="755"/>
      <c r="O72" s="756"/>
      <c r="P72" s="766" t="s">
        <v>4</v>
      </c>
      <c r="Q72" s="767"/>
      <c r="R72" s="767"/>
      <c r="S72" s="767"/>
      <c r="T72" s="768"/>
      <c r="U72" s="649"/>
      <c r="V72" s="730"/>
      <c r="W72" s="548" t="str">
        <f>'Programme STI2D'!$A$173</f>
        <v xml:space="preserve">3.2. Comportement mécanique des produits </v>
      </c>
      <c r="AA72"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v>
      </c>
      <c r="AB72" s="274" t="str">
        <f>'Programme IT'!$A$48</f>
        <v xml:space="preserve">1.3.2. Compromis complexité-efficacité-coût </v>
      </c>
      <c r="AE72" s="162">
        <v>0.5</v>
      </c>
      <c r="AF72"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v>
      </c>
    </row>
    <row r="73" spans="4:32">
      <c r="D73" s="645"/>
      <c r="E73" s="644"/>
      <c r="F73" s="763"/>
      <c r="G73" s="764"/>
      <c r="H73" s="764"/>
      <c r="I73" s="764"/>
      <c r="J73" s="765"/>
      <c r="K73" s="757"/>
      <c r="L73" s="758"/>
      <c r="M73" s="758"/>
      <c r="N73" s="758"/>
      <c r="O73" s="759"/>
      <c r="P73" s="769"/>
      <c r="Q73" s="770"/>
      <c r="R73" s="770"/>
      <c r="S73" s="770"/>
      <c r="T73" s="771"/>
      <c r="U73" s="649"/>
      <c r="V73" s="730"/>
      <c r="W73" s="9" t="s">
        <v>926</v>
      </c>
      <c r="Z73" s="274">
        <v>6</v>
      </c>
      <c r="AA73" s="274" t="str">
        <f t="shared" si="6"/>
        <v>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v>
      </c>
      <c r="AB73" s="9"/>
      <c r="AF73"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v>
      </c>
    </row>
    <row r="74" spans="4:32">
      <c r="D74" s="645"/>
      <c r="E74" s="644"/>
      <c r="F74" s="388"/>
      <c r="G74" s="389"/>
      <c r="H74" s="389"/>
      <c r="I74" s="389"/>
      <c r="J74" s="390"/>
      <c r="K74" s="385"/>
      <c r="L74" s="386"/>
      <c r="M74" s="386"/>
      <c r="N74" s="386"/>
      <c r="O74" s="387"/>
      <c r="P74" s="382"/>
      <c r="Q74" s="383"/>
      <c r="R74" s="383"/>
      <c r="S74" s="383"/>
      <c r="T74" s="384"/>
      <c r="U74" s="649"/>
      <c r="V74" s="730"/>
      <c r="W74" s="377"/>
      <c r="X74" s="375"/>
      <c r="Y74" s="375"/>
      <c r="AA74" s="274" t="str">
        <f t="shared" si="6"/>
        <v>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v>
      </c>
      <c r="AB74" s="192" t="str">
        <f>'Programme IT'!$A$339</f>
        <v xml:space="preserve">5.2. Constituants de puissance </v>
      </c>
      <c r="AF74"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5.2. Constituants de puissance </v>
      </c>
    </row>
    <row r="75" spans="4:32" ht="16.5" thickBot="1">
      <c r="D75" s="646"/>
      <c r="E75" s="647"/>
      <c r="F75" s="394" t="s">
        <v>1012</v>
      </c>
      <c r="G75" s="289" t="s">
        <v>1013</v>
      </c>
      <c r="H75" s="391" t="s">
        <v>1014</v>
      </c>
      <c r="I75" s="391" t="s">
        <v>1015</v>
      </c>
      <c r="J75" s="391" t="s">
        <v>1016</v>
      </c>
      <c r="K75" s="183" t="s">
        <v>1018</v>
      </c>
      <c r="L75" s="175" t="s">
        <v>1019</v>
      </c>
      <c r="M75" s="172" t="s">
        <v>1020</v>
      </c>
      <c r="N75" s="172"/>
      <c r="O75" s="7"/>
      <c r="P75" s="174" t="s">
        <v>765</v>
      </c>
      <c r="Q75" s="2"/>
      <c r="R75" s="2"/>
      <c r="S75" s="2"/>
      <c r="T75" s="2"/>
      <c r="U75" s="650"/>
      <c r="V75" s="730"/>
      <c r="W75" s="548" t="s">
        <v>781</v>
      </c>
      <c r="Z75" s="274">
        <v>4</v>
      </c>
      <c r="AA75"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v>
      </c>
      <c r="AB75" t="str">
        <f>'Programme IT'!$A$340</f>
        <v xml:space="preserve">5.2.1. Convertisseurs, adaptateurs et modulateurs de puissance </v>
      </c>
      <c r="AE75" s="162">
        <v>0.5</v>
      </c>
      <c r="AF75"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5.2. Constituants de puissance 5.2.1. Convertisseurs, adaptateurs et modulateurs de puissance </v>
      </c>
    </row>
    <row r="76" spans="4:32">
      <c r="D76" s="643" t="s">
        <v>706</v>
      </c>
      <c r="E76" s="643"/>
      <c r="F76" s="766" t="s">
        <v>4</v>
      </c>
      <c r="G76" s="767"/>
      <c r="H76" s="767"/>
      <c r="I76" s="767"/>
      <c r="J76" s="768"/>
      <c r="K76" s="760" t="s">
        <v>5</v>
      </c>
      <c r="L76" s="761"/>
      <c r="M76" s="761"/>
      <c r="N76" s="761"/>
      <c r="O76" s="762"/>
      <c r="P76" s="754" t="s">
        <v>6</v>
      </c>
      <c r="Q76" s="755"/>
      <c r="R76" s="755"/>
      <c r="S76" s="755"/>
      <c r="T76" s="756"/>
      <c r="U76" s="648" t="s">
        <v>9</v>
      </c>
      <c r="V76" s="730"/>
      <c r="W76" s="548" t="s">
        <v>1002</v>
      </c>
      <c r="Z76" s="274">
        <v>3</v>
      </c>
      <c r="AA76"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v>
      </c>
      <c r="AB76" t="str">
        <f>'Programme IT'!$A$350</f>
        <v xml:space="preserve">5.2.3. Transmetteurs des mouvements </v>
      </c>
      <c r="AE76" s="162">
        <v>0.5</v>
      </c>
      <c r="AF76"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5.2. Constituants de puissance 5.2.1. Convertisseurs, adaptateurs et modulateurs de puissance 5.2.3. Transmetteurs des mouvements </v>
      </c>
    </row>
    <row r="77" spans="4:32">
      <c r="D77" s="644"/>
      <c r="E77" s="644"/>
      <c r="F77" s="769"/>
      <c r="G77" s="770"/>
      <c r="H77" s="770"/>
      <c r="I77" s="770"/>
      <c r="J77" s="771"/>
      <c r="K77" s="763"/>
      <c r="L77" s="764"/>
      <c r="M77" s="764"/>
      <c r="N77" s="764"/>
      <c r="O77" s="765"/>
      <c r="P77" s="757"/>
      <c r="Q77" s="758"/>
      <c r="R77" s="758"/>
      <c r="S77" s="758"/>
      <c r="T77" s="759"/>
      <c r="U77" s="649"/>
      <c r="V77" s="730"/>
      <c r="W77" s="372" t="s">
        <v>1004</v>
      </c>
      <c r="AA77" s="274" t="str">
        <f t="shared" si="6"/>
        <v>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v>
      </c>
      <c r="AB77" s="9"/>
      <c r="AF77"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5.2. Constituants de puissance 5.2.1. Convertisseurs, adaptateurs et modulateurs de puissance 5.2.3. Transmetteurs des mouvements </v>
      </c>
    </row>
    <row r="78" spans="4:32">
      <c r="D78" s="645"/>
      <c r="E78" s="644"/>
      <c r="F78" s="382"/>
      <c r="G78" s="383"/>
      <c r="H78" s="383"/>
      <c r="I78" s="383"/>
      <c r="J78" s="384"/>
      <c r="K78" s="388"/>
      <c r="L78" s="389"/>
      <c r="M78" s="389"/>
      <c r="N78" s="389"/>
      <c r="O78" s="390"/>
      <c r="P78" s="385"/>
      <c r="Q78" s="386"/>
      <c r="R78" s="386"/>
      <c r="S78" s="386"/>
      <c r="T78" s="387"/>
      <c r="U78" s="649"/>
      <c r="V78" s="730"/>
      <c r="W78" s="548" t="s">
        <v>941</v>
      </c>
      <c r="AA78"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v>
      </c>
      <c r="AB78" s="192" t="s">
        <v>782</v>
      </c>
      <c r="AE78" s="162">
        <v>1</v>
      </c>
      <c r="AF78"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5.2. Constituants de puissance 5.2.1. Convertisseurs, adaptateurs et modulateurs de puissance 5.2.3. Transmetteurs des mouvements 6.1. Moyens de prototypage rapide </v>
      </c>
    </row>
    <row r="79" spans="4:32" ht="16.5" thickBot="1">
      <c r="D79" s="645"/>
      <c r="E79" s="647"/>
      <c r="F79" s="392" t="s">
        <v>1012</v>
      </c>
      <c r="G79" s="282" t="s">
        <v>1013</v>
      </c>
      <c r="H79" s="281" t="s">
        <v>1014</v>
      </c>
      <c r="I79" s="282" t="s">
        <v>1015</v>
      </c>
      <c r="J79" s="282" t="s">
        <v>1016</v>
      </c>
      <c r="K79" s="173" t="s">
        <v>1018</v>
      </c>
      <c r="L79" s="4" t="s">
        <v>1019</v>
      </c>
      <c r="M79" s="178" t="s">
        <v>1020</v>
      </c>
      <c r="N79" s="4"/>
      <c r="O79" s="5"/>
      <c r="P79" s="175" t="s">
        <v>765</v>
      </c>
      <c r="Q79" s="6"/>
      <c r="R79" s="6"/>
      <c r="S79" s="6"/>
      <c r="T79" s="6"/>
      <c r="U79" s="649"/>
      <c r="V79" s="730"/>
      <c r="W79" s="264" t="s">
        <v>942</v>
      </c>
      <c r="Z79" s="274">
        <v>4</v>
      </c>
      <c r="AA79" s="274" t="str">
        <f t="shared" si="6"/>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v>
      </c>
      <c r="AB79" s="192" t="s">
        <v>783</v>
      </c>
      <c r="AE79" s="162">
        <v>2</v>
      </c>
      <c r="AF79" s="274" t="str">
        <f t="shared" si="7"/>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5.2. Constituants de puissance 5.2.1. Convertisseurs, adaptateurs et modulateurs de puissance 5.2.3. Transmetteurs des mouvements 6.1. Moyens de prototypage rapide 6.3. Vérification, validation et qualification du prototype d’un produit </v>
      </c>
    </row>
    <row r="80" spans="4:32" ht="18">
      <c r="D80" s="645"/>
      <c r="E80" s="643"/>
      <c r="F80" s="754" t="s">
        <v>6</v>
      </c>
      <c r="G80" s="755"/>
      <c r="H80" s="755"/>
      <c r="I80" s="755"/>
      <c r="J80" s="756"/>
      <c r="K80" s="766" t="s">
        <v>4</v>
      </c>
      <c r="L80" s="767"/>
      <c r="M80" s="767"/>
      <c r="N80" s="767"/>
      <c r="O80" s="768"/>
      <c r="P80" s="760" t="s">
        <v>5</v>
      </c>
      <c r="Q80" s="761"/>
      <c r="R80" s="761"/>
      <c r="S80" s="761"/>
      <c r="T80" s="762"/>
      <c r="U80" s="649"/>
      <c r="V80" s="730"/>
      <c r="W80" s="706" t="s">
        <v>709</v>
      </c>
      <c r="X80" s="706"/>
      <c r="Y80" s="706"/>
      <c r="Z80" s="292">
        <f>SUM(Z64:Z79)</f>
        <v>27</v>
      </c>
      <c r="AA80" s="397"/>
      <c r="AB80" s="706" t="s">
        <v>709</v>
      </c>
      <c r="AC80" s="706"/>
      <c r="AD80" s="706"/>
      <c r="AE80" s="887">
        <f>SUM(AE64:AF79)</f>
        <v>9</v>
      </c>
      <c r="AF80" s="887"/>
    </row>
    <row r="81" spans="1:32" ht="18">
      <c r="D81" s="645"/>
      <c r="E81" s="644"/>
      <c r="F81" s="757"/>
      <c r="G81" s="758"/>
      <c r="H81" s="758"/>
      <c r="I81" s="758"/>
      <c r="J81" s="759"/>
      <c r="K81" s="769"/>
      <c r="L81" s="770"/>
      <c r="M81" s="770"/>
      <c r="N81" s="770"/>
      <c r="O81" s="771"/>
      <c r="P81" s="763"/>
      <c r="Q81" s="764"/>
      <c r="R81" s="764"/>
      <c r="S81" s="764"/>
      <c r="T81" s="765"/>
      <c r="U81" s="649"/>
      <c r="V81" s="730"/>
      <c r="W81" s="9"/>
      <c r="AB81" s="292"/>
      <c r="AC81" s="292"/>
      <c r="AD81" s="292"/>
      <c r="AF81" s="1"/>
    </row>
    <row r="82" spans="1:32">
      <c r="D82" s="645"/>
      <c r="E82" s="644"/>
      <c r="F82" s="385"/>
      <c r="G82" s="386"/>
      <c r="H82" s="386"/>
      <c r="I82" s="386"/>
      <c r="J82" s="387"/>
      <c r="K82" s="382"/>
      <c r="L82" s="383"/>
      <c r="M82" s="383"/>
      <c r="N82" s="383"/>
      <c r="O82" s="384"/>
      <c r="P82" s="388"/>
      <c r="Q82" s="389"/>
      <c r="R82" s="389"/>
      <c r="S82" s="389"/>
      <c r="T82" s="390"/>
      <c r="U82" s="649"/>
      <c r="V82" s="730"/>
      <c r="AB82" s="190" t="s">
        <v>747</v>
      </c>
      <c r="AE82" s="888"/>
      <c r="AF82" s="888"/>
    </row>
    <row r="83" spans="1:32" ht="16.5" thickBot="1">
      <c r="D83" s="645"/>
      <c r="E83" s="647"/>
      <c r="F83" s="393" t="s">
        <v>1012</v>
      </c>
      <c r="G83" s="287" t="s">
        <v>1013</v>
      </c>
      <c r="H83" s="283" t="s">
        <v>1014</v>
      </c>
      <c r="I83" s="287" t="s">
        <v>1015</v>
      </c>
      <c r="J83" s="287" t="s">
        <v>1016</v>
      </c>
      <c r="K83" s="182" t="s">
        <v>1018</v>
      </c>
      <c r="L83" s="13" t="s">
        <v>1019</v>
      </c>
      <c r="M83" s="174" t="s">
        <v>1020</v>
      </c>
      <c r="N83" s="13"/>
      <c r="O83" s="3"/>
      <c r="P83" s="176" t="s">
        <v>765</v>
      </c>
      <c r="Q83" s="4"/>
      <c r="R83" s="4"/>
      <c r="S83" s="4"/>
      <c r="T83" s="4"/>
      <c r="U83" s="649"/>
      <c r="V83" s="730"/>
      <c r="W83" s="190" t="s">
        <v>747</v>
      </c>
      <c r="AE83" s="888"/>
      <c r="AF83" s="888"/>
    </row>
    <row r="84" spans="1:32">
      <c r="D84" s="645"/>
      <c r="E84" s="643"/>
      <c r="F84" s="760" t="s">
        <v>5</v>
      </c>
      <c r="G84" s="761"/>
      <c r="H84" s="761"/>
      <c r="I84" s="761"/>
      <c r="J84" s="762"/>
      <c r="K84" s="754" t="s">
        <v>6</v>
      </c>
      <c r="L84" s="755"/>
      <c r="M84" s="755"/>
      <c r="N84" s="755"/>
      <c r="O84" s="756"/>
      <c r="P84" s="766" t="s">
        <v>4</v>
      </c>
      <c r="Q84" s="767"/>
      <c r="R84" s="767"/>
      <c r="S84" s="767"/>
      <c r="T84" s="768"/>
      <c r="U84" s="649"/>
      <c r="V84" s="730"/>
      <c r="W84" s="262" t="s">
        <v>809</v>
      </c>
      <c r="AB84" s="186" t="s">
        <v>813</v>
      </c>
      <c r="AE84" s="888"/>
      <c r="AF84" s="888"/>
    </row>
    <row r="85" spans="1:32">
      <c r="D85" s="645"/>
      <c r="E85" s="644"/>
      <c r="F85" s="763"/>
      <c r="G85" s="764"/>
      <c r="H85" s="764"/>
      <c r="I85" s="764"/>
      <c r="J85" s="765"/>
      <c r="K85" s="757"/>
      <c r="L85" s="758"/>
      <c r="M85" s="758"/>
      <c r="N85" s="758"/>
      <c r="O85" s="759"/>
      <c r="P85" s="769"/>
      <c r="Q85" s="770"/>
      <c r="R85" s="770"/>
      <c r="S85" s="770"/>
      <c r="T85" s="771"/>
      <c r="U85" s="649"/>
      <c r="V85" s="730"/>
      <c r="W85" s="373"/>
      <c r="AB85" s="186"/>
      <c r="AF85" s="1"/>
    </row>
    <row r="86" spans="1:32">
      <c r="D86" s="645"/>
      <c r="E86" s="644"/>
      <c r="F86" s="388"/>
      <c r="G86" s="389"/>
      <c r="H86" s="389"/>
      <c r="I86" s="389"/>
      <c r="J86" s="390"/>
      <c r="K86" s="385"/>
      <c r="L86" s="386"/>
      <c r="M86" s="386"/>
      <c r="N86" s="386"/>
      <c r="O86" s="387"/>
      <c r="P86" s="382"/>
      <c r="Q86" s="383"/>
      <c r="R86" s="383"/>
      <c r="S86" s="383"/>
      <c r="T86" s="384"/>
      <c r="U86" s="649"/>
      <c r="V86" s="730"/>
      <c r="W86" s="262" t="s">
        <v>808</v>
      </c>
      <c r="AB86" s="186" t="s">
        <v>811</v>
      </c>
      <c r="AE86" s="888"/>
      <c r="AF86" s="888"/>
    </row>
    <row r="87" spans="1:32" ht="16.5" thickBot="1">
      <c r="D87" s="646"/>
      <c r="E87" s="647"/>
      <c r="F87" s="534" t="s">
        <v>1012</v>
      </c>
      <c r="G87" s="4" t="s">
        <v>1013</v>
      </c>
      <c r="H87" s="178" t="s">
        <v>1014</v>
      </c>
      <c r="I87" s="4" t="s">
        <v>1015</v>
      </c>
      <c r="J87" s="5" t="s">
        <v>1016</v>
      </c>
      <c r="K87" s="183" t="s">
        <v>1018</v>
      </c>
      <c r="L87" s="6" t="s">
        <v>1019</v>
      </c>
      <c r="M87" s="184" t="s">
        <v>1020</v>
      </c>
      <c r="N87" s="6"/>
      <c r="O87" s="7"/>
      <c r="P87" s="179" t="s">
        <v>765</v>
      </c>
      <c r="Q87" s="2"/>
      <c r="R87" s="2"/>
      <c r="S87" s="2"/>
      <c r="T87" s="3"/>
      <c r="U87" s="650"/>
      <c r="V87" s="731"/>
      <c r="W87" s="262" t="s">
        <v>810</v>
      </c>
      <c r="AB87" s="186" t="s">
        <v>812</v>
      </c>
      <c r="AE87" s="888"/>
      <c r="AF87" s="888"/>
    </row>
    <row r="88" spans="1:32">
      <c r="W88" s="273" t="str">
        <f>AF79</f>
        <v xml:space="preserve">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O7 – Expérimenter et réaliser des prototypes ou des maquettes CO7.2. Mettre en œuvre un scénario de validation devant intégrer un protocole d’essais, de mesures et/ou d’observations sur le prototype ou la maquette, interpréter les résultats et qualifier le produit 2.1. Représentation des flux MEI 2.3. Approche fonctionnelle et structurelle des chaînes de puissance  2.3.3. Conversion de puissance 2.3.6. Transmission de puissance  2.4. Approche fonctionnelle et structurelle d’une chaîne d’information 2.4.4. Transmission de l’information  ( notion d'énergie pour transmettre )3.2. Comportement mécanique des produits 3.2.1. Concept de mouvement (Mouvements des mécanismes (en lien avec la modélisation des liaisons))3.3. Comportement énergétique des produits 4.1. Outils de représentation du réel Schéma architectural5.2. Constituants de puissance 5.2.3. Transmetteurs des mouvements O4 - Communiquer une idée, un principe ou une solution technique, un projet, y compris en langue étrangère CO4.1. Décrire une idée, un principe, une solution, un projet en utilisant des outils de représentation adaptés O5 – Imaginer une solution, répondre à un besoin CO5.4. Planifier un projet (diagramme de Gantt, chemin critique) en utilisant les outils adaptés et en prenant en compte les données technicoéconomiques O7 – Expérimenter et réaliser des prototypes ou des maquettes CO7.1. Réaliser et valider un prototype ou une maquette obtenus en réponse à tout ou partie du cahier des charges initial. 1.1. La démarche de projet 1.1.2 diagrammes SysML , carte mentale, croquis et schémas non normalisés1.2. Outils de l'ingénierie système  1.2.2 Analyse du besoin : besoin initial, mission principale, 1.3. Compétitivité des produits 1.3.1. Paramètres de la compétitivité 1.3.2. Compromis complexité-efficacité-coût 5.2. Constituants de puissance 5.2.1. Convertisseurs, adaptateurs et modulateurs de puissance 5.2.3. Transmetteurs des mouvements 6.1. Moyens de prototypage rapide 6.3. Vérification, validation et qualification du prototype d’un produit </v>
      </c>
      <c r="X88" s="264" t="s">
        <v>738</v>
      </c>
      <c r="AE88" s="888"/>
      <c r="AF88" s="888"/>
    </row>
    <row r="89" spans="1:32" ht="18.75" thickBot="1">
      <c r="W89" s="533"/>
      <c r="Y89" s="396" t="s">
        <v>1021</v>
      </c>
      <c r="Z89" s="292">
        <f xml:space="preserve"> SUM(Z80,AE80)</f>
        <v>36</v>
      </c>
      <c r="AA89" s="397"/>
      <c r="AE89" s="888"/>
      <c r="AF89" s="888"/>
    </row>
    <row r="90" spans="1:32" ht="15">
      <c r="A90" s="192" t="s">
        <v>816</v>
      </c>
      <c r="D90" s="836" t="s">
        <v>1298</v>
      </c>
      <c r="E90" s="837"/>
      <c r="F90" s="837"/>
      <c r="G90" s="837"/>
      <c r="H90" s="837"/>
      <c r="I90" s="837"/>
      <c r="J90" s="837"/>
      <c r="K90" s="837"/>
      <c r="L90" s="837"/>
      <c r="M90" s="837"/>
      <c r="N90" s="837"/>
      <c r="O90" s="837"/>
      <c r="P90" s="837"/>
      <c r="Q90" s="837"/>
      <c r="R90" s="837"/>
      <c r="S90" s="837"/>
      <c r="T90" s="837"/>
      <c r="U90" s="837"/>
      <c r="V90" s="842" t="s">
        <v>1364</v>
      </c>
      <c r="W90" s="842"/>
      <c r="X90" s="842"/>
      <c r="Y90" s="842"/>
      <c r="Z90" s="842"/>
      <c r="AA90" s="842"/>
      <c r="AB90" s="842"/>
      <c r="AC90" s="842"/>
      <c r="AD90" s="843"/>
      <c r="AE90" s="888"/>
      <c r="AF90" s="888"/>
    </row>
    <row r="91" spans="1:32" thickBot="1">
      <c r="A91" s="193" t="s">
        <v>11</v>
      </c>
      <c r="D91" s="877"/>
      <c r="E91" s="878"/>
      <c r="F91" s="878"/>
      <c r="G91" s="878"/>
      <c r="H91" s="878"/>
      <c r="I91" s="878"/>
      <c r="J91" s="878"/>
      <c r="K91" s="878"/>
      <c r="L91" s="878"/>
      <c r="M91" s="878"/>
      <c r="N91" s="878"/>
      <c r="O91" s="878"/>
      <c r="P91" s="878"/>
      <c r="Q91" s="878"/>
      <c r="R91" s="878"/>
      <c r="S91" s="878"/>
      <c r="T91" s="878"/>
      <c r="U91" s="839"/>
      <c r="V91" s="844"/>
      <c r="W91" s="844"/>
      <c r="X91" s="844"/>
      <c r="Y91" s="844"/>
      <c r="Z91" s="844"/>
      <c r="AA91" s="844"/>
      <c r="AB91" s="844"/>
      <c r="AC91" s="844"/>
      <c r="AD91" s="845"/>
      <c r="AE91" s="888"/>
      <c r="AF91" s="888"/>
    </row>
    <row r="92" spans="1:32" thickBot="1">
      <c r="A92" s="195" t="s">
        <v>726</v>
      </c>
      <c r="D92" s="666" t="s">
        <v>704</v>
      </c>
      <c r="E92" s="667"/>
      <c r="F92" s="666" t="s">
        <v>704</v>
      </c>
      <c r="G92" s="668"/>
      <c r="H92" s="668"/>
      <c r="I92" s="668"/>
      <c r="J92" s="667"/>
      <c r="K92" s="666" t="s">
        <v>704</v>
      </c>
      <c r="L92" s="668"/>
      <c r="M92" s="668"/>
      <c r="N92" s="668"/>
      <c r="O92" s="667"/>
      <c r="P92" s="666" t="s">
        <v>704</v>
      </c>
      <c r="Q92" s="668"/>
      <c r="R92" s="668"/>
      <c r="S92" s="668"/>
      <c r="T92" s="667"/>
      <c r="U92" s="306"/>
      <c r="V92" s="844"/>
      <c r="W92" s="844"/>
      <c r="X92" s="844"/>
      <c r="Y92" s="844"/>
      <c r="Z92" s="844"/>
      <c r="AA92" s="844"/>
      <c r="AB92" s="844"/>
      <c r="AC92" s="844"/>
      <c r="AD92" s="845"/>
      <c r="AE92" s="888"/>
      <c r="AF92" s="888"/>
    </row>
    <row r="93" spans="1:32" ht="16.5" thickBot="1">
      <c r="A93" s="285" t="s">
        <v>743</v>
      </c>
      <c r="D93" s="632" t="s">
        <v>10</v>
      </c>
      <c r="E93" s="633"/>
      <c r="F93" s="632" t="s">
        <v>2</v>
      </c>
      <c r="G93" s="634"/>
      <c r="H93" s="634"/>
      <c r="I93" s="634"/>
      <c r="J93" s="633"/>
      <c r="K93" s="632" t="s">
        <v>0</v>
      </c>
      <c r="L93" s="634"/>
      <c r="M93" s="634"/>
      <c r="N93" s="634"/>
      <c r="O93" s="633"/>
      <c r="P93" s="632" t="s">
        <v>1</v>
      </c>
      <c r="Q93" s="634"/>
      <c r="R93" s="634"/>
      <c r="S93" s="634"/>
      <c r="T93" s="633"/>
      <c r="U93" s="306"/>
      <c r="V93" s="848" t="s">
        <v>743</v>
      </c>
      <c r="W93" s="732" t="s">
        <v>731</v>
      </c>
      <c r="X93" s="733"/>
      <c r="Y93" s="734"/>
      <c r="Z93" s="293"/>
      <c r="AA93" s="404"/>
      <c r="AB93" s="723" t="s">
        <v>732</v>
      </c>
      <c r="AC93" s="724"/>
      <c r="AD93" s="725"/>
      <c r="AE93" s="888"/>
      <c r="AF93" s="888"/>
    </row>
    <row r="94" spans="1:32" ht="16.5" thickBot="1">
      <c r="A94" s="194" t="s">
        <v>744</v>
      </c>
      <c r="D94" s="635" t="s">
        <v>707</v>
      </c>
      <c r="E94" s="636"/>
      <c r="F94" s="637" t="s">
        <v>3</v>
      </c>
      <c r="G94" s="638"/>
      <c r="H94" s="638"/>
      <c r="I94" s="638"/>
      <c r="J94" s="639"/>
      <c r="K94" s="637" t="s">
        <v>3</v>
      </c>
      <c r="L94" s="638"/>
      <c r="M94" s="638"/>
      <c r="N94" s="638"/>
      <c r="O94" s="639"/>
      <c r="P94" s="640" t="s">
        <v>3</v>
      </c>
      <c r="Q94" s="641"/>
      <c r="R94" s="641"/>
      <c r="S94" s="641"/>
      <c r="T94" s="642"/>
      <c r="U94" s="307"/>
      <c r="V94" s="848"/>
      <c r="W94" s="714"/>
      <c r="X94" s="715"/>
      <c r="Y94" s="716"/>
      <c r="AB94" s="703"/>
      <c r="AC94" s="704"/>
      <c r="AD94" s="705"/>
      <c r="AE94" s="888"/>
      <c r="AF94" s="888"/>
    </row>
    <row r="95" spans="1:32" ht="18">
      <c r="A95" s="551" t="s">
        <v>745</v>
      </c>
      <c r="C95" s="882" t="s">
        <v>726</v>
      </c>
      <c r="D95" s="879" t="s">
        <v>705</v>
      </c>
      <c r="E95" s="879" t="s">
        <v>728</v>
      </c>
      <c r="F95" s="766" t="s">
        <v>4</v>
      </c>
      <c r="G95" s="767"/>
      <c r="H95" s="767"/>
      <c r="I95" s="767"/>
      <c r="J95" s="768"/>
      <c r="K95" s="760" t="s">
        <v>5</v>
      </c>
      <c r="L95" s="761"/>
      <c r="M95" s="761"/>
      <c r="N95" s="761"/>
      <c r="O95" s="762"/>
      <c r="P95" s="754" t="s">
        <v>6</v>
      </c>
      <c r="Q95" s="755"/>
      <c r="R95" s="755"/>
      <c r="S95" s="755"/>
      <c r="T95" s="756"/>
      <c r="U95" s="850" t="s">
        <v>7</v>
      </c>
      <c r="V95" s="848"/>
      <c r="W95" s="692" t="s">
        <v>18</v>
      </c>
      <c r="X95" s="692"/>
      <c r="Y95" s="692"/>
      <c r="AB95" s="692" t="s">
        <v>18</v>
      </c>
      <c r="AC95" s="692"/>
      <c r="AD95" s="692"/>
      <c r="AE95" s="888"/>
      <c r="AF95" s="888"/>
    </row>
    <row r="96" spans="1:32" ht="18">
      <c r="A96" s="196" t="s">
        <v>746</v>
      </c>
      <c r="C96" s="883"/>
      <c r="D96" s="880"/>
      <c r="E96" s="880"/>
      <c r="F96" s="769"/>
      <c r="G96" s="770"/>
      <c r="H96" s="770"/>
      <c r="I96" s="770"/>
      <c r="J96" s="771"/>
      <c r="K96" s="763"/>
      <c r="L96" s="764"/>
      <c r="M96" s="764"/>
      <c r="N96" s="764"/>
      <c r="O96" s="765"/>
      <c r="P96" s="757"/>
      <c r="Q96" s="758"/>
      <c r="R96" s="758"/>
      <c r="S96" s="758"/>
      <c r="T96" s="759"/>
      <c r="U96" s="851"/>
      <c r="V96" s="848"/>
      <c r="W96" s="528" t="str">
        <f>'Objectifs et Compétences'!$B$13</f>
        <v xml:space="preserve">O3 - Analyser l’organisation fonctionnelle et structurelle d’un produit </v>
      </c>
      <c r="X96" s="528"/>
      <c r="Y96" s="528"/>
      <c r="AA96" s="279" t="str">
        <f>W96&amp;X96&amp;Y96</f>
        <v xml:space="preserve">O3 - Analyser l’organisation fonctionnelle et structurelle d’un produit </v>
      </c>
      <c r="AB96" s="537" t="str">
        <f>'Objectifs et Compétences'!$B$8</f>
        <v xml:space="preserve">O1 -  Caractériser des produits ou des constituants privilégiant un usage raisonné du point de vue développement durable </v>
      </c>
      <c r="AC96" s="279"/>
      <c r="AD96" s="279"/>
      <c r="AE96" s="162" t="s">
        <v>1011</v>
      </c>
      <c r="AF96" s="279" t="str">
        <f>AB96&amp;AC96&amp;AD96&amp;AA122</f>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v>
      </c>
    </row>
    <row r="97" spans="1:32">
      <c r="A97" s="197" t="s">
        <v>937</v>
      </c>
      <c r="C97" s="883"/>
      <c r="D97" s="885"/>
      <c r="E97" s="880"/>
      <c r="F97" s="382"/>
      <c r="G97" s="383"/>
      <c r="H97" s="383"/>
      <c r="I97" s="383"/>
      <c r="J97" s="384"/>
      <c r="K97" s="388"/>
      <c r="L97" s="389"/>
      <c r="M97" s="389"/>
      <c r="N97" s="389"/>
      <c r="O97" s="390"/>
      <c r="P97" s="385"/>
      <c r="Q97" s="386"/>
      <c r="R97" s="386"/>
      <c r="S97" s="386"/>
      <c r="T97" s="387"/>
      <c r="U97" s="851"/>
      <c r="V97" s="848"/>
      <c r="W97" s="530" t="str">
        <f>'Objectifs et Compétences'!D13</f>
        <v xml:space="preserve">CO3.1. Identifier et caractériser les fonctions et les constituants d’un produit ainsi que ses entrées/sorties  </v>
      </c>
      <c r="X97" s="38"/>
      <c r="Y97" s="531"/>
      <c r="Z97" s="274" t="s">
        <v>1011</v>
      </c>
      <c r="AA97" s="274" t="str">
        <f>AA96&amp;W97&amp;X97&amp;Y97</f>
        <v xml:space="preserve">O3 - Analyser l’organisation fonctionnelle et structurelle d’un produit CO3.1. Identifier et caractériser les fonctions et les constituants d’un produit ainsi que ses entrées/sorties  </v>
      </c>
      <c r="AB97" t="str">
        <f>'Objectifs et Compétences'!$D$8</f>
        <v xml:space="preserve">CO1.1. Justifier les choix des structures matérielles et/ou logicielles d’un produit, identifier les flux mis en œuvre dans une approche de développement durable </v>
      </c>
      <c r="AE97" s="162" t="s">
        <v>1011</v>
      </c>
      <c r="AF97" s="274" t="str">
        <f>AF96&amp;AB97&amp;AC97&amp;AD97</f>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v>
      </c>
    </row>
    <row r="98" spans="1:32" ht="16.5" thickBot="1">
      <c r="A98" s="550" t="s">
        <v>938</v>
      </c>
      <c r="C98" s="883"/>
      <c r="D98" s="885"/>
      <c r="E98" s="881"/>
      <c r="F98" s="281" t="s">
        <v>1012</v>
      </c>
      <c r="G98" s="282" t="s">
        <v>1013</v>
      </c>
      <c r="H98" s="282" t="s">
        <v>1014</v>
      </c>
      <c r="I98" s="282" t="s">
        <v>1015</v>
      </c>
      <c r="J98" s="282" t="s">
        <v>1016</v>
      </c>
      <c r="K98" s="180" t="s">
        <v>1018</v>
      </c>
      <c r="L98" s="4" t="s">
        <v>1019</v>
      </c>
      <c r="M98" s="4" t="s">
        <v>1020</v>
      </c>
      <c r="N98" s="4"/>
      <c r="O98" s="5"/>
      <c r="P98" s="283" t="s">
        <v>765</v>
      </c>
      <c r="Q98" s="6"/>
      <c r="R98" s="6"/>
      <c r="S98" s="6"/>
      <c r="T98" s="7"/>
      <c r="U98" s="851"/>
      <c r="V98" s="848"/>
      <c r="W98" s="532"/>
      <c r="X98" s="531"/>
      <c r="Y98" s="531"/>
      <c r="AA98" s="274" t="str">
        <f t="shared" ref="AA98:AA105" si="8">AA97&amp;W98&amp;X98&amp;Y98</f>
        <v xml:space="preserve">O3 - Analyser l’organisation fonctionnelle et structurelle d’un produit CO3.1. Identifier et caractériser les fonctions et les constituants d’un produit ainsi que ses entrées/sorties  </v>
      </c>
      <c r="AB98" t="str">
        <f>'Objectifs et Compétences'!$D$9</f>
        <v xml:space="preserve">CO1.2. Justifier le choix d’une solution selon des contraintes d’ergonomie et de design </v>
      </c>
      <c r="AF98" s="274" t="str">
        <f t="shared" ref="AF98:AF105" si="9">AF97&amp;AB98&amp;AC98&amp;AD98</f>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v>
      </c>
    </row>
    <row r="99" spans="1:32">
      <c r="A99" s="285" t="s">
        <v>997</v>
      </c>
      <c r="C99" s="883"/>
      <c r="D99" s="885"/>
      <c r="E99" s="879" t="s">
        <v>729</v>
      </c>
      <c r="F99" s="754" t="s">
        <v>6</v>
      </c>
      <c r="G99" s="755"/>
      <c r="H99" s="755"/>
      <c r="I99" s="755"/>
      <c r="J99" s="756"/>
      <c r="K99" s="766" t="s">
        <v>4</v>
      </c>
      <c r="L99" s="767"/>
      <c r="M99" s="767"/>
      <c r="N99" s="767"/>
      <c r="O99" s="768"/>
      <c r="P99" s="760" t="s">
        <v>5</v>
      </c>
      <c r="Q99" s="761"/>
      <c r="R99" s="761"/>
      <c r="S99" s="761"/>
      <c r="T99" s="762"/>
      <c r="U99" s="851"/>
      <c r="V99" s="848"/>
      <c r="W99" s="531" t="str">
        <f>'Objectifs et Compétences'!$B$36</f>
        <v xml:space="preserve">O6 – Préparer une simulation et exploiter les résultats pour prédire un fonctionnement, valider une performance ou une solution </v>
      </c>
      <c r="X99" s="531"/>
      <c r="Y99" s="531"/>
      <c r="Z99" s="274" t="s">
        <v>1011</v>
      </c>
      <c r="AA99" s="274" t="str">
        <f t="shared" si="8"/>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v>
      </c>
      <c r="AF99" s="274" t="str">
        <f t="shared" si="9"/>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v>
      </c>
    </row>
    <row r="100" spans="1:32">
      <c r="A100" s="286" t="s">
        <v>1300</v>
      </c>
      <c r="C100" s="883"/>
      <c r="D100" s="885"/>
      <c r="E100" s="880"/>
      <c r="F100" s="757"/>
      <c r="G100" s="758"/>
      <c r="H100" s="758"/>
      <c r="I100" s="758"/>
      <c r="J100" s="759"/>
      <c r="K100" s="769"/>
      <c r="L100" s="770"/>
      <c r="M100" s="770"/>
      <c r="N100" s="770"/>
      <c r="O100" s="771"/>
      <c r="P100" s="763"/>
      <c r="Q100" s="764"/>
      <c r="R100" s="764"/>
      <c r="S100" s="764"/>
      <c r="T100" s="765"/>
      <c r="U100" s="851"/>
      <c r="V100" s="848"/>
      <c r="W100" s="531" t="str">
        <f>'Objectifs et Compétences'!D37</f>
        <v xml:space="preserve">CO6.2. Identifier et régler des variables et des paramètres internes et externes utiles à une simulation mobilisant une modélisation multiphysique </v>
      </c>
      <c r="X100" s="531"/>
      <c r="Y100" s="531"/>
      <c r="Z100" s="274" t="s">
        <v>1011</v>
      </c>
      <c r="AA100" s="274" t="str">
        <f t="shared" si="8"/>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v>
      </c>
      <c r="AB100" t="str">
        <f>'Objectifs et Compétences'!$B$20</f>
        <v xml:space="preserve">O5 – Imaginer une solution, répondre à un besoin </v>
      </c>
      <c r="AF100" s="274" t="str">
        <f t="shared" si="9"/>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v>
      </c>
    </row>
    <row r="101" spans="1:32">
      <c r="A101" s="276"/>
      <c r="C101" s="883"/>
      <c r="D101" s="885"/>
      <c r="E101" s="880"/>
      <c r="F101" s="385"/>
      <c r="G101" s="386"/>
      <c r="H101" s="386"/>
      <c r="I101" s="386"/>
      <c r="J101" s="387"/>
      <c r="K101" s="382"/>
      <c r="L101" s="383"/>
      <c r="M101" s="383"/>
      <c r="N101" s="383"/>
      <c r="O101" s="384"/>
      <c r="P101" s="388"/>
      <c r="Q101" s="389"/>
      <c r="R101" s="389"/>
      <c r="S101" s="389"/>
      <c r="T101" s="390"/>
      <c r="U101" s="851"/>
      <c r="V101" s="848"/>
      <c r="W101" s="531"/>
      <c r="X101" s="531"/>
      <c r="Y101" s="531"/>
      <c r="AA101" s="274" t="str">
        <f t="shared" si="8"/>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v>
      </c>
      <c r="AB101" t="str">
        <f>'Objectifs et Compétences'!D26</f>
        <v xml:space="preserve">CO5.7. Définir la structure matérielle, la constitution d’un produit en fonction  des  caractéristiques  technico-économiques  et environnementales attendues </v>
      </c>
      <c r="AE101" s="162" t="s">
        <v>1011</v>
      </c>
      <c r="AF101" s="274" t="str">
        <f t="shared" si="9"/>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v>
      </c>
    </row>
    <row r="102" spans="1:32" ht="16.5" thickBot="1">
      <c r="A102" s="276"/>
      <c r="C102" s="883"/>
      <c r="D102" s="885"/>
      <c r="E102" s="881"/>
      <c r="F102" s="283" t="s">
        <v>1012</v>
      </c>
      <c r="G102" s="287" t="s">
        <v>1013</v>
      </c>
      <c r="H102" s="287" t="s">
        <v>1014</v>
      </c>
      <c r="I102" s="287" t="s">
        <v>1015</v>
      </c>
      <c r="J102" s="6" t="s">
        <v>1016</v>
      </c>
      <c r="K102" s="179" t="s">
        <v>1018</v>
      </c>
      <c r="L102" s="282" t="s">
        <v>1019</v>
      </c>
      <c r="M102" s="282" t="s">
        <v>1020</v>
      </c>
      <c r="N102" s="282"/>
      <c r="O102" s="288"/>
      <c r="P102" s="289" t="s">
        <v>765</v>
      </c>
      <c r="Q102" s="4"/>
      <c r="R102" s="4"/>
      <c r="S102" s="4"/>
      <c r="T102" s="5"/>
      <c r="U102" s="851"/>
      <c r="V102" s="848"/>
      <c r="W102" s="531" t="str">
        <f>'Objectifs et Compétences'!B48</f>
        <v xml:space="preserve">O7 – Expérimenter et réaliser des prototypes ou des maquettes </v>
      </c>
      <c r="X102" s="531"/>
      <c r="Y102" s="531"/>
      <c r="AA102" s="274" t="str">
        <f t="shared" si="8"/>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v>
      </c>
      <c r="AF102" s="274" t="str">
        <f t="shared" si="9"/>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v>
      </c>
    </row>
    <row r="103" spans="1:32">
      <c r="C103" s="883"/>
      <c r="D103" s="885"/>
      <c r="E103" s="879" t="s">
        <v>730</v>
      </c>
      <c r="F103" s="760" t="s">
        <v>5</v>
      </c>
      <c r="G103" s="761"/>
      <c r="H103" s="761"/>
      <c r="I103" s="761"/>
      <c r="J103" s="762"/>
      <c r="K103" s="754" t="s">
        <v>6</v>
      </c>
      <c r="L103" s="755"/>
      <c r="M103" s="755"/>
      <c r="N103" s="755"/>
      <c r="O103" s="756"/>
      <c r="P103" s="766" t="s">
        <v>4</v>
      </c>
      <c r="Q103" s="767"/>
      <c r="R103" s="767"/>
      <c r="S103" s="767"/>
      <c r="T103" s="768"/>
      <c r="U103" s="851"/>
      <c r="V103" s="848"/>
      <c r="W103" s="38" t="str">
        <f>'Objectifs et Compétences'!D49</f>
        <v xml:space="preserve">CO7.2. Mettre en œuvre un scénario de validation devant intégrer un protocole d’essais, de mesures et/ou d’observations sur le prototype ou la maquette, interpréter les résultats et qualifier le produit </v>
      </c>
      <c r="X103" s="531"/>
      <c r="Y103" s="531"/>
      <c r="Z103" s="274" t="s">
        <v>1011</v>
      </c>
      <c r="AA103" s="274" t="str">
        <f t="shared" si="8"/>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v>
      </c>
      <c r="AF103" s="274" t="str">
        <f t="shared" si="9"/>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v>
      </c>
    </row>
    <row r="104" spans="1:32">
      <c r="C104" s="883"/>
      <c r="D104" s="885"/>
      <c r="E104" s="880"/>
      <c r="F104" s="763"/>
      <c r="G104" s="764"/>
      <c r="H104" s="764"/>
      <c r="I104" s="764"/>
      <c r="J104" s="765"/>
      <c r="K104" s="757"/>
      <c r="L104" s="758"/>
      <c r="M104" s="758"/>
      <c r="N104" s="758"/>
      <c r="O104" s="759"/>
      <c r="P104" s="769"/>
      <c r="Q104" s="770"/>
      <c r="R104" s="770"/>
      <c r="S104" s="770"/>
      <c r="T104" s="771"/>
      <c r="U104" s="851"/>
      <c r="V104" s="848"/>
      <c r="W104" s="38"/>
      <c r="X104" s="531"/>
      <c r="Y104" s="531"/>
      <c r="AA104" s="274" t="str">
        <f t="shared" si="8"/>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v>
      </c>
      <c r="AF104" s="274" t="str">
        <f t="shared" si="9"/>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v>
      </c>
    </row>
    <row r="105" spans="1:32">
      <c r="C105" s="883"/>
      <c r="D105" s="885"/>
      <c r="E105" s="880"/>
      <c r="F105" s="388"/>
      <c r="G105" s="389"/>
      <c r="H105" s="389"/>
      <c r="I105" s="389"/>
      <c r="J105" s="390"/>
      <c r="K105" s="385"/>
      <c r="L105" s="386"/>
      <c r="M105" s="386"/>
      <c r="N105" s="386"/>
      <c r="O105" s="387"/>
      <c r="P105" s="382"/>
      <c r="Q105" s="383"/>
      <c r="R105" s="383"/>
      <c r="S105" s="383"/>
      <c r="T105" s="384"/>
      <c r="U105" s="851"/>
      <c r="V105" s="848"/>
      <c r="W105" s="38"/>
      <c r="X105" s="531"/>
      <c r="Y105" s="531"/>
      <c r="AA105" s="274" t="str">
        <f t="shared" si="8"/>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v>
      </c>
      <c r="AF105" s="274" t="str">
        <f t="shared" si="9"/>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v>
      </c>
    </row>
    <row r="106" spans="1:32" ht="18.75" thickBot="1">
      <c r="C106" s="884"/>
      <c r="D106" s="886"/>
      <c r="E106" s="881"/>
      <c r="F106" s="289" t="s">
        <v>1012</v>
      </c>
      <c r="G106" s="391" t="s">
        <v>1013</v>
      </c>
      <c r="H106" s="391" t="s">
        <v>1014</v>
      </c>
      <c r="I106" s="391" t="s">
        <v>1015</v>
      </c>
      <c r="J106" s="391" t="s">
        <v>1016</v>
      </c>
      <c r="K106" s="181" t="s">
        <v>1018</v>
      </c>
      <c r="L106" s="6" t="s">
        <v>1019</v>
      </c>
      <c r="M106" s="6" t="s">
        <v>1020</v>
      </c>
      <c r="N106" s="6"/>
      <c r="O106" s="7"/>
      <c r="P106" s="177" t="s">
        <v>765</v>
      </c>
      <c r="Q106" s="291"/>
      <c r="R106" s="291"/>
      <c r="S106" s="291"/>
      <c r="T106" s="8"/>
      <c r="U106" s="852"/>
      <c r="V106" s="848"/>
      <c r="W106" s="693" t="s">
        <v>17</v>
      </c>
      <c r="X106" s="693"/>
      <c r="Y106" s="693"/>
      <c r="AA106" s="397"/>
      <c r="AB106" s="693" t="s">
        <v>17</v>
      </c>
      <c r="AC106" s="693"/>
      <c r="AD106" s="693"/>
      <c r="AF106" s="397"/>
    </row>
    <row r="107" spans="1:32">
      <c r="D107" s="643" t="s">
        <v>705</v>
      </c>
      <c r="E107" s="643"/>
      <c r="F107" s="766" t="s">
        <v>4</v>
      </c>
      <c r="G107" s="767"/>
      <c r="H107" s="767"/>
      <c r="I107" s="767"/>
      <c r="J107" s="768"/>
      <c r="K107" s="760" t="s">
        <v>5</v>
      </c>
      <c r="L107" s="761"/>
      <c r="M107" s="761"/>
      <c r="N107" s="761"/>
      <c r="O107" s="762"/>
      <c r="P107" s="754" t="s">
        <v>6</v>
      </c>
      <c r="Q107" s="755"/>
      <c r="R107" s="755"/>
      <c r="S107" s="755"/>
      <c r="T107" s="756"/>
      <c r="U107" s="850" t="s">
        <v>8</v>
      </c>
      <c r="V107" s="848"/>
      <c r="W107" s="9" t="str">
        <f>'Programme STI2D'!$A$78</f>
        <v xml:space="preserve">2.2. Approche fonctionnelle et structurelle des ossatures et des enveloppes </v>
      </c>
      <c r="AA107" s="274" t="str">
        <f>AA105&amp;W107&amp;X107&amp;Y107</f>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v>
      </c>
      <c r="AB107" s="192" t="str">
        <f>'Programme STI2D'!$A$2</f>
        <v xml:space="preserve">1.1. La démarche de projet </v>
      </c>
      <c r="AF107" s="274" t="str">
        <f>AF105&amp;AB107&amp;AC107&amp;AD107</f>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v>
      </c>
    </row>
    <row r="108" spans="1:32">
      <c r="D108" s="644"/>
      <c r="E108" s="644"/>
      <c r="F108" s="769"/>
      <c r="G108" s="770"/>
      <c r="H108" s="770"/>
      <c r="I108" s="770"/>
      <c r="J108" s="771"/>
      <c r="K108" s="763"/>
      <c r="L108" s="764"/>
      <c r="M108" s="764"/>
      <c r="N108" s="764"/>
      <c r="O108" s="765"/>
      <c r="P108" s="757"/>
      <c r="Q108" s="758"/>
      <c r="R108" s="758"/>
      <c r="S108" s="758"/>
      <c r="T108" s="759"/>
      <c r="U108" s="851"/>
      <c r="V108" s="848"/>
      <c r="W108" s="264" t="str">
        <f>'Programme STI2D'!$A$83</f>
        <v xml:space="preserve">2.2.2. Typologie des ossatures </v>
      </c>
      <c r="Z108" s="274">
        <v>4</v>
      </c>
      <c r="AA108" s="274" t="str">
        <f>AA107&amp;W108&amp;X108&amp;Y108</f>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v>
      </c>
      <c r="AB108" t="str">
        <f>'Programme IT'!$A$3</f>
        <v xml:space="preserve">1.1.1. Les projets industriels </v>
      </c>
      <c r="AE108" s="162">
        <v>0.5</v>
      </c>
      <c r="AF108" s="274" t="str">
        <f>AF107&amp;AB108&amp;AC108&amp;AD108</f>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v>
      </c>
    </row>
    <row r="109" spans="1:32">
      <c r="D109" s="645"/>
      <c r="E109" s="644"/>
      <c r="F109" s="382"/>
      <c r="G109" s="383"/>
      <c r="H109" s="383"/>
      <c r="I109" s="383"/>
      <c r="J109" s="384"/>
      <c r="K109" s="388"/>
      <c r="L109" s="389"/>
      <c r="M109" s="389"/>
      <c r="N109" s="389"/>
      <c r="O109" s="390"/>
      <c r="P109" s="385"/>
      <c r="Q109" s="386"/>
      <c r="R109" s="386"/>
      <c r="S109" s="386"/>
      <c r="T109" s="387"/>
      <c r="U109" s="851"/>
      <c r="V109" s="848"/>
      <c r="W109" s="9"/>
      <c r="AA109" s="274" t="str">
        <f t="shared" ref="AA109:AA122" si="10">AA108&amp;W109&amp;X109&amp;Y109</f>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v>
      </c>
      <c r="AB109" t="str">
        <f>'Programme STI2D'!A14</f>
        <v xml:space="preserve">1.1.3. Approche design et architecturale des produits </v>
      </c>
      <c r="AE109" s="162">
        <v>0.5</v>
      </c>
      <c r="AF109" s="274" t="str">
        <f t="shared" ref="AF109:AF122" si="11">AF108&amp;AB109&amp;AC109&amp;AD109</f>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v>
      </c>
    </row>
    <row r="110" spans="1:32" ht="16.5" thickBot="1">
      <c r="D110" s="645"/>
      <c r="E110" s="647"/>
      <c r="F110" s="392" t="s">
        <v>1012</v>
      </c>
      <c r="G110" s="281" t="s">
        <v>1017</v>
      </c>
      <c r="H110" s="282" t="s">
        <v>1014</v>
      </c>
      <c r="I110" s="282" t="s">
        <v>1015</v>
      </c>
      <c r="J110" s="282" t="s">
        <v>1016</v>
      </c>
      <c r="K110" s="173" t="s">
        <v>1018</v>
      </c>
      <c r="L110" s="178" t="s">
        <v>1019</v>
      </c>
      <c r="M110" s="4" t="s">
        <v>1020</v>
      </c>
      <c r="N110" s="4"/>
      <c r="O110" s="5"/>
      <c r="P110" s="175" t="s">
        <v>765</v>
      </c>
      <c r="Q110" s="6"/>
      <c r="R110" s="6"/>
      <c r="S110" s="6"/>
      <c r="T110" s="6"/>
      <c r="U110" s="851"/>
      <c r="V110" s="848"/>
      <c r="W110" s="9" t="str">
        <f>'Programme STI2D'!$A$114</f>
        <v xml:space="preserve">2.4. Approche fonctionnelle et structurelle d’une chaîne d’information </v>
      </c>
      <c r="AA110"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v>
      </c>
      <c r="AB110" s="192" t="str">
        <f>'Programme IT'!$A$22</f>
        <v xml:space="preserve">1.2. Outils de l'ingénierie système  </v>
      </c>
      <c r="AF110"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v>
      </c>
    </row>
    <row r="111" spans="1:32">
      <c r="D111" s="645"/>
      <c r="E111" s="643"/>
      <c r="F111" s="754" t="s">
        <v>6</v>
      </c>
      <c r="G111" s="755"/>
      <c r="H111" s="755"/>
      <c r="I111" s="755"/>
      <c r="J111" s="756"/>
      <c r="K111" s="766" t="s">
        <v>4</v>
      </c>
      <c r="L111" s="767"/>
      <c r="M111" s="767"/>
      <c r="N111" s="767"/>
      <c r="O111" s="768"/>
      <c r="P111" s="760" t="s">
        <v>5</v>
      </c>
      <c r="Q111" s="761"/>
      <c r="R111" s="761"/>
      <c r="S111" s="761"/>
      <c r="T111" s="762"/>
      <c r="U111" s="851"/>
      <c r="V111" s="848"/>
      <c r="W111" s="377" t="str">
        <f>'Programme STI2D'!$A$133</f>
        <v xml:space="preserve">2.4.4. Transmission de l’information  </v>
      </c>
      <c r="Z111" s="274">
        <v>4</v>
      </c>
      <c r="AA111"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v>
      </c>
      <c r="AB111" t="str">
        <f>'Programme IT'!$A$23</f>
        <v xml:space="preserve">1.2.1. Concepts de systèmes </v>
      </c>
      <c r="AE111" s="162">
        <v>0.5</v>
      </c>
      <c r="AF111"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v>
      </c>
    </row>
    <row r="112" spans="1:32">
      <c r="D112" s="645"/>
      <c r="E112" s="644"/>
      <c r="F112" s="757"/>
      <c r="G112" s="758"/>
      <c r="H112" s="758"/>
      <c r="I112" s="758"/>
      <c r="J112" s="759"/>
      <c r="K112" s="769"/>
      <c r="L112" s="770"/>
      <c r="M112" s="770"/>
      <c r="N112" s="770"/>
      <c r="O112" s="771"/>
      <c r="P112" s="763"/>
      <c r="Q112" s="764"/>
      <c r="R112" s="764"/>
      <c r="S112" s="764"/>
      <c r="T112" s="765"/>
      <c r="U112" s="851"/>
      <c r="V112" s="848"/>
      <c r="W112" s="9"/>
      <c r="AA112"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v>
      </c>
      <c r="AB112" t="str">
        <f>'Programme IT'!$A$26</f>
        <v xml:space="preserve">1.2.2. Ingénierie système </v>
      </c>
      <c r="AE112" s="162">
        <v>1</v>
      </c>
      <c r="AF112"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v>
      </c>
    </row>
    <row r="113" spans="4:32">
      <c r="D113" s="645"/>
      <c r="E113" s="644"/>
      <c r="F113" s="385"/>
      <c r="G113" s="386"/>
      <c r="H113" s="386"/>
      <c r="I113" s="386"/>
      <c r="J113" s="387"/>
      <c r="K113" s="382"/>
      <c r="L113" s="383"/>
      <c r="M113" s="383"/>
      <c r="N113" s="383"/>
      <c r="O113" s="384"/>
      <c r="P113" s="388"/>
      <c r="Q113" s="389"/>
      <c r="R113" s="389"/>
      <c r="S113" s="389"/>
      <c r="T113" s="390"/>
      <c r="U113" s="851"/>
      <c r="V113" s="848"/>
      <c r="W113" s="9" t="str">
        <f>'Programme STI2D'!$A$173</f>
        <v xml:space="preserve">3.2. Comportement mécanique des produits </v>
      </c>
      <c r="AA113"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v>
      </c>
      <c r="AB113" s="192" t="str">
        <f>'Programme IT'!$A$41</f>
        <v xml:space="preserve">1.3. Compétitivité des produits </v>
      </c>
      <c r="AC113" t="str">
        <f>'Programme IT'!$A$42</f>
        <v xml:space="preserve">1.3.1. Paramètres de la compétitivité </v>
      </c>
      <c r="AE113" s="162">
        <v>1</v>
      </c>
      <c r="AF113"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v>
      </c>
    </row>
    <row r="114" spans="4:32" ht="16.5" thickBot="1">
      <c r="D114" s="645"/>
      <c r="E114" s="647"/>
      <c r="F114" s="393" t="s">
        <v>1012</v>
      </c>
      <c r="G114" s="283" t="s">
        <v>1013</v>
      </c>
      <c r="H114" s="287" t="s">
        <v>1014</v>
      </c>
      <c r="I114" s="287" t="s">
        <v>1015</v>
      </c>
      <c r="J114" s="287" t="s">
        <v>1016</v>
      </c>
      <c r="K114" s="182" t="s">
        <v>1018</v>
      </c>
      <c r="L114" s="174" t="s">
        <v>1019</v>
      </c>
      <c r="M114" s="13" t="s">
        <v>1020</v>
      </c>
      <c r="N114" s="13"/>
      <c r="O114" s="3"/>
      <c r="P114" s="176" t="s">
        <v>765</v>
      </c>
      <c r="Q114" s="4"/>
      <c r="R114" s="4"/>
      <c r="S114" s="4"/>
      <c r="T114" s="4"/>
      <c r="U114" s="851"/>
      <c r="V114" s="848"/>
      <c r="W114" s="264" t="str">
        <f>'Programme STI2D'!$A$185</f>
        <v xml:space="preserve">3.2.2. Concept d'équilibre </v>
      </c>
      <c r="Z114" s="274">
        <v>5</v>
      </c>
      <c r="AA114"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v>
      </c>
      <c r="AB114" s="192" t="str">
        <f>'Programme STI2D'!$A$252</f>
        <v xml:space="preserve">4.1. Outils de représentation du réel </v>
      </c>
      <c r="AC114" t="str">
        <f>'Programme STI2D'!A253</f>
        <v xml:space="preserve">4.1.1. Représentation numérique des produits </v>
      </c>
      <c r="AE114" s="162">
        <v>1</v>
      </c>
      <c r="AF114"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v>
      </c>
    </row>
    <row r="115" spans="4:32">
      <c r="D115" s="645"/>
      <c r="E115" s="643"/>
      <c r="F115" s="760" t="s">
        <v>5</v>
      </c>
      <c r="G115" s="761"/>
      <c r="H115" s="761"/>
      <c r="I115" s="761"/>
      <c r="J115" s="762"/>
      <c r="K115" s="754" t="s">
        <v>6</v>
      </c>
      <c r="L115" s="755"/>
      <c r="M115" s="755"/>
      <c r="N115" s="755"/>
      <c r="O115" s="756"/>
      <c r="P115" s="766" t="s">
        <v>4</v>
      </c>
      <c r="Q115" s="767"/>
      <c r="R115" s="767"/>
      <c r="S115" s="767"/>
      <c r="T115" s="768"/>
      <c r="U115" s="851"/>
      <c r="V115" s="848"/>
      <c r="W115" s="377"/>
      <c r="X115" s="375"/>
      <c r="Y115" s="375"/>
      <c r="AA115"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v>
      </c>
      <c r="AF115"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v>
      </c>
    </row>
    <row r="116" spans="4:32">
      <c r="D116" s="645"/>
      <c r="E116" s="644"/>
      <c r="F116" s="763"/>
      <c r="G116" s="764"/>
      <c r="H116" s="764"/>
      <c r="I116" s="764"/>
      <c r="J116" s="765"/>
      <c r="K116" s="757"/>
      <c r="L116" s="758"/>
      <c r="M116" s="758"/>
      <c r="N116" s="758"/>
      <c r="O116" s="759"/>
      <c r="P116" s="769"/>
      <c r="Q116" s="770"/>
      <c r="R116" s="770"/>
      <c r="S116" s="770"/>
      <c r="T116" s="771"/>
      <c r="U116" s="851"/>
      <c r="V116" s="848"/>
      <c r="W116" s="9"/>
      <c r="X116" s="375"/>
      <c r="Y116" s="375"/>
      <c r="AA116"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v>
      </c>
      <c r="AB116" s="192" t="str">
        <f>'Programme IT'!$A$339</f>
        <v xml:space="preserve">5.2. Constituants de puissance </v>
      </c>
      <c r="AC116" t="str">
        <f>'Programme IT'!$A$350</f>
        <v xml:space="preserve">5.2.3. Transmetteurs des mouvements </v>
      </c>
      <c r="AE116" s="162">
        <v>1</v>
      </c>
      <c r="AF116"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5.2. Constituants de puissance 5.2.3. Transmetteurs des mouvements </v>
      </c>
    </row>
    <row r="117" spans="4:32">
      <c r="D117" s="645"/>
      <c r="E117" s="644"/>
      <c r="F117" s="388"/>
      <c r="G117" s="389"/>
      <c r="H117" s="389"/>
      <c r="I117" s="389"/>
      <c r="J117" s="390"/>
      <c r="K117" s="385"/>
      <c r="L117" s="386"/>
      <c r="M117" s="386"/>
      <c r="N117" s="386"/>
      <c r="O117" s="387"/>
      <c r="P117" s="382"/>
      <c r="Q117" s="383"/>
      <c r="R117" s="383"/>
      <c r="S117" s="383"/>
      <c r="T117" s="384"/>
      <c r="U117" s="851"/>
      <c r="V117" s="848"/>
      <c r="W117" s="9" t="str">
        <f>'Programme STI2D'!$A$221</f>
        <v xml:space="preserve">3.4. Comportement informationnel des produits </v>
      </c>
      <c r="AA117"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v>
      </c>
      <c r="AF117"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5.2. Constituants de puissance 5.2.3. Transmetteurs des mouvements </v>
      </c>
    </row>
    <row r="118" spans="4:32" ht="16.5" thickBot="1">
      <c r="D118" s="646"/>
      <c r="E118" s="647"/>
      <c r="F118" s="394" t="s">
        <v>1012</v>
      </c>
      <c r="G118" s="289" t="s">
        <v>1013</v>
      </c>
      <c r="H118" s="391" t="s">
        <v>1014</v>
      </c>
      <c r="I118" s="391" t="s">
        <v>1015</v>
      </c>
      <c r="J118" s="391" t="s">
        <v>1016</v>
      </c>
      <c r="K118" s="183" t="s">
        <v>1018</v>
      </c>
      <c r="L118" s="175" t="s">
        <v>1019</v>
      </c>
      <c r="M118" s="172" t="s">
        <v>1020</v>
      </c>
      <c r="N118" s="172"/>
      <c r="O118" s="7"/>
      <c r="P118" s="174" t="s">
        <v>765</v>
      </c>
      <c r="Q118" s="2"/>
      <c r="R118" s="2"/>
      <c r="S118" s="2"/>
      <c r="T118" s="2"/>
      <c r="U118" s="852"/>
      <c r="V118" s="848"/>
      <c r="W118" s="264" t="str">
        <f>'Programme STI2D'!$A$222</f>
        <v xml:space="preserve">3.4.1. Nature et représentation de l’information </v>
      </c>
      <c r="Z118" s="274">
        <v>2</v>
      </c>
      <c r="AA118"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v>
      </c>
      <c r="AB118" s="192" t="str">
        <f>'Programme IT'!$A$359</f>
        <v xml:space="preserve">5.3. Constituants de l’information </v>
      </c>
      <c r="AC118" t="str">
        <f>'Programme IT'!$A$360</f>
        <v xml:space="preserve">5.3.1. Capteurs, conditionneurs </v>
      </c>
      <c r="AE118" s="162">
        <v>0.5</v>
      </c>
      <c r="AF118"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5.2. Constituants de puissance 5.2.3. Transmetteurs des mouvements 5.3. Constituants de l’information 5.3.1. Capteurs, conditionneurs </v>
      </c>
    </row>
    <row r="119" spans="4:32">
      <c r="D119" s="643" t="s">
        <v>706</v>
      </c>
      <c r="E119" s="643"/>
      <c r="F119" s="766" t="s">
        <v>4</v>
      </c>
      <c r="G119" s="767"/>
      <c r="H119" s="767"/>
      <c r="I119" s="767"/>
      <c r="J119" s="768"/>
      <c r="K119" s="760" t="s">
        <v>5</v>
      </c>
      <c r="L119" s="761"/>
      <c r="M119" s="761"/>
      <c r="N119" s="761"/>
      <c r="O119" s="762"/>
      <c r="P119" s="754" t="s">
        <v>6</v>
      </c>
      <c r="Q119" s="755"/>
      <c r="R119" s="755"/>
      <c r="S119" s="755"/>
      <c r="T119" s="756"/>
      <c r="U119" s="850" t="s">
        <v>9</v>
      </c>
      <c r="V119" s="848"/>
      <c r="W119" s="264" t="str">
        <f>'Programme STI2D'!A232</f>
        <v xml:space="preserve">3.4.3. Inter-opérabilité des produits </v>
      </c>
      <c r="Z119" s="274">
        <v>8</v>
      </c>
      <c r="AA119"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v>
      </c>
      <c r="AB119" s="192" t="str">
        <f>'Programme IT'!$A$383</f>
        <v xml:space="preserve">6.1. Moyens de prototypage rapide </v>
      </c>
      <c r="AE119" s="162">
        <v>1</v>
      </c>
      <c r="AF119"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5.2. Constituants de puissance 5.2.3. Transmetteurs des mouvements 5.3. Constituants de l’information 5.3.1. Capteurs, conditionneurs 6.1. Moyens de prototypage rapide </v>
      </c>
    </row>
    <row r="120" spans="4:32">
      <c r="D120" s="644"/>
      <c r="E120" s="644"/>
      <c r="F120" s="769"/>
      <c r="G120" s="770"/>
      <c r="H120" s="770"/>
      <c r="I120" s="770"/>
      <c r="J120" s="771"/>
      <c r="K120" s="763"/>
      <c r="L120" s="764"/>
      <c r="M120" s="764"/>
      <c r="N120" s="764"/>
      <c r="O120" s="765"/>
      <c r="P120" s="757"/>
      <c r="Q120" s="758"/>
      <c r="R120" s="758"/>
      <c r="S120" s="758"/>
      <c r="T120" s="759"/>
      <c r="U120" s="851"/>
      <c r="V120" s="848"/>
      <c r="W120" s="264"/>
      <c r="AA120"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v>
      </c>
      <c r="AB120" s="192" t="str">
        <f>'Programme IT'!$A$400</f>
        <v xml:space="preserve">6.3. Vérification, validation et qualification du prototype d’un produit </v>
      </c>
      <c r="AE120" s="162">
        <v>2</v>
      </c>
      <c r="AF120"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5.2. Constituants de puissance 5.2.3. Transmetteurs des mouvements 5.3. Constituants de l’information 5.3.1. Capteurs, conditionneurs 6.1. Moyens de prototypage rapide 6.3. Vérification, validation et qualification du prototype d’un produit </v>
      </c>
    </row>
    <row r="121" spans="4:32">
      <c r="D121" s="645"/>
      <c r="E121" s="644"/>
      <c r="F121" s="382"/>
      <c r="G121" s="383"/>
      <c r="H121" s="383"/>
      <c r="I121" s="383"/>
      <c r="J121" s="384"/>
      <c r="K121" s="388"/>
      <c r="L121" s="389"/>
      <c r="M121" s="389"/>
      <c r="N121" s="389"/>
      <c r="O121" s="390"/>
      <c r="P121" s="385"/>
      <c r="Q121" s="386"/>
      <c r="R121" s="386"/>
      <c r="S121" s="386"/>
      <c r="T121" s="387"/>
      <c r="U121" s="851"/>
      <c r="V121" s="848"/>
      <c r="W121" s="264" t="str">
        <f>'Programme I2D'!A388</f>
        <v xml:space="preserve">6.2. Expérimentations et essais </v>
      </c>
      <c r="Z121" s="274">
        <v>4</v>
      </c>
      <c r="AA121"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v>
      </c>
      <c r="AF121"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5.2. Constituants de puissance 5.2.3. Transmetteurs des mouvements 5.3. Constituants de l’information 5.3.1. Capteurs, conditionneurs 6.1. Moyens de prototypage rapide 6.3. Vérification, validation et qualification du prototype d’un produit </v>
      </c>
    </row>
    <row r="122" spans="4:32" ht="16.5" thickBot="1">
      <c r="D122" s="645"/>
      <c r="E122" s="647"/>
      <c r="F122" s="392" t="s">
        <v>1012</v>
      </c>
      <c r="G122" s="282" t="s">
        <v>1013</v>
      </c>
      <c r="H122" s="281" t="s">
        <v>1014</v>
      </c>
      <c r="I122" s="282" t="s">
        <v>1015</v>
      </c>
      <c r="J122" s="282" t="s">
        <v>1016</v>
      </c>
      <c r="K122" s="173" t="s">
        <v>1018</v>
      </c>
      <c r="L122" s="4" t="s">
        <v>1019</v>
      </c>
      <c r="M122" s="178" t="s">
        <v>1020</v>
      </c>
      <c r="N122" s="4"/>
      <c r="O122" s="5"/>
      <c r="P122" s="175" t="s">
        <v>765</v>
      </c>
      <c r="Q122" s="6"/>
      <c r="R122" s="6"/>
      <c r="S122" s="6"/>
      <c r="T122" s="6"/>
      <c r="U122" s="851"/>
      <c r="V122" s="848"/>
      <c r="AA122" s="274" t="str">
        <f t="shared" si="10"/>
        <v xml:space="preserve">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v>
      </c>
      <c r="AF122" s="274" t="str">
        <f t="shared" si="11"/>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5.2. Constituants de puissance 5.2.3. Transmetteurs des mouvements 5.3. Constituants de l’information 5.3.1. Capteurs, conditionneurs 6.1. Moyens de prototypage rapide 6.3. Vérification, validation et qualification du prototype d’un produit </v>
      </c>
    </row>
    <row r="123" spans="4:32" ht="18">
      <c r="D123" s="645"/>
      <c r="E123" s="643"/>
      <c r="F123" s="754" t="s">
        <v>6</v>
      </c>
      <c r="G123" s="755"/>
      <c r="H123" s="755"/>
      <c r="I123" s="755"/>
      <c r="J123" s="756"/>
      <c r="K123" s="766" t="s">
        <v>4</v>
      </c>
      <c r="L123" s="767"/>
      <c r="M123" s="767"/>
      <c r="N123" s="767"/>
      <c r="O123" s="768"/>
      <c r="P123" s="760" t="s">
        <v>5</v>
      </c>
      <c r="Q123" s="761"/>
      <c r="R123" s="761"/>
      <c r="S123" s="761"/>
      <c r="T123" s="762"/>
      <c r="U123" s="851"/>
      <c r="V123" s="848"/>
      <c r="W123" s="706" t="s">
        <v>709</v>
      </c>
      <c r="X123" s="706"/>
      <c r="Y123" s="706"/>
      <c r="Z123" s="292">
        <f>SUM(Z107:Z122)</f>
        <v>27</v>
      </c>
      <c r="AA123" s="397"/>
      <c r="AB123" s="706" t="s">
        <v>709</v>
      </c>
      <c r="AC123" s="706"/>
      <c r="AD123" s="706"/>
      <c r="AE123" s="887">
        <f>SUM(AE107:AF122)</f>
        <v>9</v>
      </c>
      <c r="AF123" s="887"/>
    </row>
    <row r="124" spans="4:32" ht="18">
      <c r="D124" s="645"/>
      <c r="E124" s="644"/>
      <c r="F124" s="757"/>
      <c r="G124" s="758"/>
      <c r="H124" s="758"/>
      <c r="I124" s="758"/>
      <c r="J124" s="759"/>
      <c r="K124" s="769"/>
      <c r="L124" s="770"/>
      <c r="M124" s="770"/>
      <c r="N124" s="770"/>
      <c r="O124" s="771"/>
      <c r="P124" s="763"/>
      <c r="Q124" s="764"/>
      <c r="R124" s="764"/>
      <c r="S124" s="764"/>
      <c r="T124" s="765"/>
      <c r="U124" s="851"/>
      <c r="V124" s="848"/>
      <c r="W124" s="527"/>
      <c r="X124" s="292"/>
      <c r="Y124" s="292"/>
      <c r="AB124" s="538" t="s">
        <v>1292</v>
      </c>
      <c r="AC124" s="292"/>
      <c r="AD124" s="292"/>
      <c r="AE124" s="162" t="s">
        <v>1011</v>
      </c>
      <c r="AF124" s="1"/>
    </row>
    <row r="125" spans="4:32">
      <c r="D125" s="645"/>
      <c r="E125" s="644"/>
      <c r="F125" s="385"/>
      <c r="G125" s="386"/>
      <c r="H125" s="386"/>
      <c r="I125" s="386"/>
      <c r="J125" s="387"/>
      <c r="K125" s="382"/>
      <c r="L125" s="383"/>
      <c r="M125" s="383"/>
      <c r="N125" s="383"/>
      <c r="O125" s="384"/>
      <c r="P125" s="388"/>
      <c r="Q125" s="389"/>
      <c r="R125" s="389"/>
      <c r="S125" s="389"/>
      <c r="T125" s="390"/>
      <c r="U125" s="851"/>
      <c r="V125" s="848"/>
      <c r="W125" s="529" t="s">
        <v>1294</v>
      </c>
      <c r="AB125" t="s">
        <v>1296</v>
      </c>
      <c r="AE125" s="888"/>
      <c r="AF125" s="888"/>
    </row>
    <row r="126" spans="4:32" ht="16.5" thickBot="1">
      <c r="D126" s="645"/>
      <c r="E126" s="647"/>
      <c r="F126" s="393" t="s">
        <v>1012</v>
      </c>
      <c r="G126" s="287" t="s">
        <v>1013</v>
      </c>
      <c r="H126" s="283" t="s">
        <v>1014</v>
      </c>
      <c r="I126" s="287" t="s">
        <v>1015</v>
      </c>
      <c r="J126" s="287" t="s">
        <v>1016</v>
      </c>
      <c r="K126" s="182" t="s">
        <v>1018</v>
      </c>
      <c r="L126" s="13" t="s">
        <v>1019</v>
      </c>
      <c r="M126" s="174" t="s">
        <v>1020</v>
      </c>
      <c r="N126" s="13"/>
      <c r="O126" s="3"/>
      <c r="P126" s="176" t="s">
        <v>765</v>
      </c>
      <c r="Q126" s="4"/>
      <c r="R126" s="4"/>
      <c r="S126" s="4"/>
      <c r="T126" s="4"/>
      <c r="U126" s="851"/>
      <c r="V126" s="848"/>
      <c r="W126" t="s">
        <v>1293</v>
      </c>
      <c r="AB126" t="s">
        <v>1297</v>
      </c>
      <c r="AE126" s="888"/>
      <c r="AF126" s="888"/>
    </row>
    <row r="127" spans="4:32">
      <c r="D127" s="645"/>
      <c r="E127" s="643"/>
      <c r="F127" s="760" t="s">
        <v>5</v>
      </c>
      <c r="G127" s="761"/>
      <c r="H127" s="761"/>
      <c r="I127" s="761"/>
      <c r="J127" s="762"/>
      <c r="K127" s="754" t="s">
        <v>6</v>
      </c>
      <c r="L127" s="755"/>
      <c r="M127" s="755"/>
      <c r="N127" s="755"/>
      <c r="O127" s="756"/>
      <c r="P127" s="766" t="s">
        <v>4</v>
      </c>
      <c r="Q127" s="767"/>
      <c r="R127" s="767"/>
      <c r="S127" s="767"/>
      <c r="T127" s="768"/>
      <c r="U127" s="851"/>
      <c r="V127" s="848"/>
      <c r="W127" t="s">
        <v>1295</v>
      </c>
      <c r="AE127" s="888"/>
      <c r="AF127" s="888"/>
    </row>
    <row r="128" spans="4:32">
      <c r="D128" s="645"/>
      <c r="E128" s="644"/>
      <c r="F128" s="763"/>
      <c r="G128" s="764"/>
      <c r="H128" s="764"/>
      <c r="I128" s="764"/>
      <c r="J128" s="765"/>
      <c r="K128" s="757"/>
      <c r="L128" s="758"/>
      <c r="M128" s="758"/>
      <c r="N128" s="758"/>
      <c r="O128" s="759"/>
      <c r="P128" s="769"/>
      <c r="Q128" s="770"/>
      <c r="R128" s="770"/>
      <c r="S128" s="770"/>
      <c r="T128" s="771"/>
      <c r="U128" s="851"/>
      <c r="V128" s="848"/>
      <c r="W128" t="s">
        <v>1299</v>
      </c>
      <c r="AF128" s="1"/>
    </row>
    <row r="129" spans="1:32">
      <c r="D129" s="645"/>
      <c r="E129" s="644"/>
      <c r="F129" s="388"/>
      <c r="G129" s="389"/>
      <c r="H129" s="389"/>
      <c r="I129" s="389"/>
      <c r="J129" s="390"/>
      <c r="K129" s="385"/>
      <c r="L129" s="386"/>
      <c r="M129" s="386"/>
      <c r="N129" s="386"/>
      <c r="O129" s="387"/>
      <c r="P129" s="382"/>
      <c r="Q129" s="383"/>
      <c r="R129" s="383"/>
      <c r="S129" s="383"/>
      <c r="T129" s="384"/>
      <c r="U129" s="851"/>
      <c r="V129" s="848"/>
      <c r="W129" s="186"/>
      <c r="AE129" s="888"/>
      <c r="AF129" s="888"/>
    </row>
    <row r="130" spans="1:32" ht="16.5" thickBot="1">
      <c r="D130" s="646"/>
      <c r="E130" s="647"/>
      <c r="F130" s="534" t="s">
        <v>1012</v>
      </c>
      <c r="G130" s="4" t="s">
        <v>1013</v>
      </c>
      <c r="H130" s="178" t="s">
        <v>1014</v>
      </c>
      <c r="I130" s="4" t="s">
        <v>1015</v>
      </c>
      <c r="J130" s="5" t="s">
        <v>1016</v>
      </c>
      <c r="K130" s="183" t="s">
        <v>1018</v>
      </c>
      <c r="L130" s="6" t="s">
        <v>1019</v>
      </c>
      <c r="M130" s="184" t="s">
        <v>1020</v>
      </c>
      <c r="N130" s="6"/>
      <c r="O130" s="7"/>
      <c r="P130" s="179" t="s">
        <v>765</v>
      </c>
      <c r="Q130" s="2"/>
      <c r="R130" s="2"/>
      <c r="S130" s="2"/>
      <c r="T130" s="3"/>
      <c r="U130" s="852"/>
      <c r="V130" s="849"/>
      <c r="AE130" s="888"/>
      <c r="AF130" s="888"/>
    </row>
    <row r="131" spans="1:32">
      <c r="W131" s="273" t="str">
        <f>AF122</f>
        <v xml:space="preserve">O1 -  Caractériser des produits ou des constituants privilégiant un usage raisonné du point de vue développement durable O3 - Analyser l’organisation fonctionnelle et structurelle d’un produit CO3.1. Identifier et caractériser les fonctions et les constituants d’un produit ainsi que ses entrées/sorties  O6 – Préparer une simulation et exploiter les résultats pour prédire un fonctionnement, valider une performance ou une solution CO6.2. Identifier et régler des variables et des paramètres internes et externes utiles à une simulation mobilisant une modélisation multiphysique O7 – Expérimenter et réaliser des prototypes ou des maquettes CO7.2. Mettre en œuvre un scénario de validation devant intégrer un protocole d’essais, de mesures et/ou d’observations sur le prototype ou la maquette, interpréter les résultats et qualifier le produit 2.2. Approche fonctionnelle et structurelle des ossatures et des enveloppes 2.2.2. Typologie des ossatures 2.4. Approche fonctionnelle et structurelle d’une chaîne d’information 2.4.4. Transmission de l’information  3.2. Comportement mécanique des produits 3.2.2. Concept d'équilibre 3.4. Comportement informationnel des produits 3.4.1. Nature et représentation de l’information 3.4.3. Inter-opérabilité des produits 6.2. Expérimentations et essais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CO5.7. Définir la structure matérielle, la constitution d’un produit en fonction  des  caractéristiques  technico-économiques  et environnementales attendues 1.1. La démarche de projet 1.1.1. Les projets industriels 1.1.3. Approche design et architecturale des produits 1.2. Outils de l'ingénierie système  1.2.1. Concepts de systèmes 1.2.2. Ingénierie système 1.3. Compétitivité des produits 1.3.1. Paramètres de la compétitivité 4.1. Outils de représentation du réel 4.1.1. Représentation numérique des produits 5.2. Constituants de puissance 5.2.3. Transmetteurs des mouvements 5.3. Constituants de l’information 5.3.1. Capteurs, conditionneurs 6.1. Moyens de prototypage rapide 6.3. Vérification, validation et qualification du prototype d’un produit </v>
      </c>
      <c r="X131" s="264" t="s">
        <v>739</v>
      </c>
      <c r="AE131" s="888"/>
      <c r="AF131" s="888"/>
    </row>
    <row r="132" spans="1:32">
      <c r="W132" s="273"/>
      <c r="AE132" s="888"/>
      <c r="AF132" s="888"/>
    </row>
    <row r="133" spans="1:32" ht="18.75" thickBot="1">
      <c r="Y133" s="396" t="s">
        <v>1021</v>
      </c>
      <c r="Z133" s="292">
        <f xml:space="preserve"> SUM(Z123,AE123)</f>
        <v>36</v>
      </c>
      <c r="AA133" s="397"/>
      <c r="AE133" s="888"/>
      <c r="AF133" s="888"/>
    </row>
    <row r="134" spans="1:32" ht="15" customHeight="1">
      <c r="A134" s="192" t="s">
        <v>816</v>
      </c>
      <c r="D134" s="781" t="s">
        <v>819</v>
      </c>
      <c r="E134" s="782"/>
      <c r="F134" s="782"/>
      <c r="G134" s="782"/>
      <c r="H134" s="782"/>
      <c r="I134" s="782"/>
      <c r="J134" s="782"/>
      <c r="K134" s="782"/>
      <c r="L134" s="782"/>
      <c r="M134" s="782"/>
      <c r="N134" s="782"/>
      <c r="O134" s="782"/>
      <c r="P134" s="782"/>
      <c r="Q134" s="782"/>
      <c r="R134" s="782"/>
      <c r="S134" s="782"/>
      <c r="T134" s="782"/>
      <c r="U134" s="782"/>
      <c r="V134" s="735" t="s">
        <v>1365</v>
      </c>
      <c r="W134" s="735"/>
      <c r="X134" s="735"/>
      <c r="Y134" s="735"/>
      <c r="Z134" s="735"/>
      <c r="AA134" s="735"/>
      <c r="AB134" s="735"/>
      <c r="AC134" s="735"/>
      <c r="AD134" s="736"/>
      <c r="AE134" s="888"/>
      <c r="AF134" s="888"/>
    </row>
    <row r="135" spans="1:32" ht="15.75" customHeight="1" thickBot="1">
      <c r="A135" s="193" t="s">
        <v>11</v>
      </c>
      <c r="B135" s="275"/>
      <c r="D135" s="783"/>
      <c r="E135" s="784"/>
      <c r="F135" s="784"/>
      <c r="G135" s="784"/>
      <c r="H135" s="784"/>
      <c r="I135" s="784"/>
      <c r="J135" s="784"/>
      <c r="K135" s="784"/>
      <c r="L135" s="784"/>
      <c r="M135" s="784"/>
      <c r="N135" s="784"/>
      <c r="O135" s="784"/>
      <c r="P135" s="784"/>
      <c r="Q135" s="784"/>
      <c r="R135" s="784"/>
      <c r="S135" s="784"/>
      <c r="T135" s="784"/>
      <c r="U135" s="784"/>
      <c r="V135" s="737"/>
      <c r="W135" s="737"/>
      <c r="X135" s="737"/>
      <c r="Y135" s="737"/>
      <c r="Z135" s="737"/>
      <c r="AA135" s="737"/>
      <c r="AB135" s="737"/>
      <c r="AC135" s="737"/>
      <c r="AD135" s="738"/>
      <c r="AE135" s="888"/>
      <c r="AF135" s="888"/>
    </row>
    <row r="136" spans="1:32" ht="15.75" customHeight="1" thickBot="1">
      <c r="A136" s="195" t="s">
        <v>726</v>
      </c>
      <c r="B136" s="276"/>
      <c r="D136" s="673" t="s">
        <v>704</v>
      </c>
      <c r="E136" s="674"/>
      <c r="F136" s="673" t="s">
        <v>704</v>
      </c>
      <c r="G136" s="675"/>
      <c r="H136" s="675"/>
      <c r="I136" s="675"/>
      <c r="J136" s="674"/>
      <c r="K136" s="673" t="s">
        <v>704</v>
      </c>
      <c r="L136" s="675"/>
      <c r="M136" s="675"/>
      <c r="N136" s="675"/>
      <c r="O136" s="674"/>
      <c r="P136" s="673" t="s">
        <v>704</v>
      </c>
      <c r="Q136" s="675"/>
      <c r="R136" s="675"/>
      <c r="S136" s="675"/>
      <c r="T136" s="674"/>
      <c r="U136" s="785"/>
      <c r="V136" s="737"/>
      <c r="W136" s="737"/>
      <c r="X136" s="737"/>
      <c r="Y136" s="737"/>
      <c r="Z136" s="737"/>
      <c r="AA136" s="737"/>
      <c r="AB136" s="737"/>
      <c r="AC136" s="737"/>
      <c r="AD136" s="738"/>
      <c r="AE136" s="888"/>
      <c r="AF136" s="888"/>
    </row>
    <row r="137" spans="1:32" ht="16.5" customHeight="1" thickBot="1">
      <c r="A137" s="285" t="s">
        <v>743</v>
      </c>
      <c r="B137" s="276"/>
      <c r="D137" s="632" t="s">
        <v>10</v>
      </c>
      <c r="E137" s="633"/>
      <c r="F137" s="632" t="s">
        <v>2</v>
      </c>
      <c r="G137" s="634"/>
      <c r="H137" s="634"/>
      <c r="I137" s="634"/>
      <c r="J137" s="633"/>
      <c r="K137" s="632" t="s">
        <v>0</v>
      </c>
      <c r="L137" s="634"/>
      <c r="M137" s="634"/>
      <c r="N137" s="634"/>
      <c r="O137" s="633"/>
      <c r="P137" s="632" t="s">
        <v>1</v>
      </c>
      <c r="Q137" s="634"/>
      <c r="R137" s="634"/>
      <c r="S137" s="634"/>
      <c r="T137" s="633"/>
      <c r="U137" s="785"/>
      <c r="V137" s="794" t="s">
        <v>744</v>
      </c>
      <c r="W137" s="732" t="s">
        <v>731</v>
      </c>
      <c r="X137" s="733"/>
      <c r="Y137" s="734"/>
      <c r="Z137" s="293"/>
      <c r="AA137" s="404"/>
      <c r="AB137" s="723" t="s">
        <v>732</v>
      </c>
      <c r="AC137" s="724"/>
      <c r="AD137" s="725"/>
      <c r="AE137" s="888"/>
      <c r="AF137" s="888"/>
    </row>
    <row r="138" spans="1:32" ht="16.5" customHeight="1" thickBot="1">
      <c r="A138" s="194" t="s">
        <v>744</v>
      </c>
      <c r="B138" s="276"/>
      <c r="D138" s="635" t="s">
        <v>707</v>
      </c>
      <c r="E138" s="636"/>
      <c r="F138" s="635" t="s">
        <v>3</v>
      </c>
      <c r="G138" s="796"/>
      <c r="H138" s="796"/>
      <c r="I138" s="796"/>
      <c r="J138" s="636"/>
      <c r="K138" s="635" t="s">
        <v>3</v>
      </c>
      <c r="L138" s="796"/>
      <c r="M138" s="796"/>
      <c r="N138" s="796"/>
      <c r="O138" s="636"/>
      <c r="P138" s="635" t="s">
        <v>3</v>
      </c>
      <c r="Q138" s="796"/>
      <c r="R138" s="796"/>
      <c r="S138" s="796"/>
      <c r="T138" s="636"/>
      <c r="U138" s="786"/>
      <c r="V138" s="794"/>
      <c r="W138" s="714"/>
      <c r="X138" s="715"/>
      <c r="Y138" s="716"/>
      <c r="AB138" s="703"/>
      <c r="AC138" s="704"/>
      <c r="AD138" s="705"/>
      <c r="AE138" s="888"/>
      <c r="AF138" s="888"/>
    </row>
    <row r="139" spans="1:32" ht="18" customHeight="1">
      <c r="A139" s="551" t="s">
        <v>745</v>
      </c>
      <c r="B139" s="276"/>
      <c r="C139" s="787" t="s">
        <v>743</v>
      </c>
      <c r="D139" s="790" t="s">
        <v>705</v>
      </c>
      <c r="E139" s="790" t="s">
        <v>728</v>
      </c>
      <c r="F139" s="766" t="s">
        <v>4</v>
      </c>
      <c r="G139" s="767"/>
      <c r="H139" s="767"/>
      <c r="I139" s="767"/>
      <c r="J139" s="768"/>
      <c r="K139" s="760" t="s">
        <v>5</v>
      </c>
      <c r="L139" s="761"/>
      <c r="M139" s="761"/>
      <c r="N139" s="761"/>
      <c r="O139" s="762"/>
      <c r="P139" s="754" t="s">
        <v>6</v>
      </c>
      <c r="Q139" s="755"/>
      <c r="R139" s="755"/>
      <c r="S139" s="755"/>
      <c r="T139" s="756"/>
      <c r="U139" s="651" t="s">
        <v>7</v>
      </c>
      <c r="V139" s="794"/>
      <c r="W139" s="793" t="s">
        <v>18</v>
      </c>
      <c r="X139" s="692"/>
      <c r="Y139" s="692"/>
      <c r="AB139" s="692" t="s">
        <v>18</v>
      </c>
      <c r="AC139" s="692"/>
      <c r="AD139" s="692"/>
      <c r="AE139" s="888"/>
      <c r="AF139" s="888"/>
    </row>
    <row r="140" spans="1:32" ht="18" customHeight="1">
      <c r="A140" s="196" t="s">
        <v>746</v>
      </c>
      <c r="B140" s="276"/>
      <c r="C140" s="788"/>
      <c r="D140" s="791"/>
      <c r="E140" s="791"/>
      <c r="F140" s="769"/>
      <c r="G140" s="770"/>
      <c r="H140" s="770"/>
      <c r="I140" s="770"/>
      <c r="J140" s="771"/>
      <c r="K140" s="763"/>
      <c r="L140" s="764"/>
      <c r="M140" s="764"/>
      <c r="N140" s="764"/>
      <c r="O140" s="765"/>
      <c r="P140" s="757"/>
      <c r="Q140" s="758"/>
      <c r="R140" s="758"/>
      <c r="S140" s="758"/>
      <c r="T140" s="759"/>
      <c r="U140" s="652"/>
      <c r="V140" s="794"/>
      <c r="W140" s="411"/>
      <c r="X140" s="412"/>
      <c r="Y140" s="412"/>
      <c r="Z140" s="413"/>
      <c r="AA140" s="412" t="str">
        <f>W140&amp;X140&amp;Y140</f>
        <v/>
      </c>
      <c r="AB140" s="412"/>
      <c r="AC140" s="412"/>
      <c r="AD140" s="412"/>
      <c r="AF140" s="279" t="str">
        <f>AB140&amp;AC140&amp;AD140&amp;AA170</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v>
      </c>
    </row>
    <row r="141" spans="1:32">
      <c r="A141" s="197" t="s">
        <v>937</v>
      </c>
      <c r="B141" s="276"/>
      <c r="C141" s="788"/>
      <c r="D141" s="791"/>
      <c r="E141" s="791"/>
      <c r="F141" s="382"/>
      <c r="G141" s="383"/>
      <c r="H141" s="383"/>
      <c r="I141" s="383"/>
      <c r="J141" s="384"/>
      <c r="K141" s="388"/>
      <c r="L141" s="389"/>
      <c r="M141" s="389"/>
      <c r="N141" s="389"/>
      <c r="O141" s="390"/>
      <c r="P141" s="385"/>
      <c r="Q141" s="386"/>
      <c r="R141" s="386"/>
      <c r="S141" s="386"/>
      <c r="T141" s="387"/>
      <c r="U141" s="652"/>
      <c r="V141" s="794"/>
      <c r="W141" s="414" t="str">
        <f>'Objectifs et Compétences'!$B$8</f>
        <v xml:space="preserve">O1 -  Caractériser des produits ou des constituants privilégiant un usage raisonné du point de vue développement durable </v>
      </c>
      <c r="X141" s="415"/>
      <c r="Y141" s="415"/>
      <c r="Z141" s="413" t="s">
        <v>1011</v>
      </c>
      <c r="AA141" s="413" t="str">
        <f>AA140&amp;W141&amp;X141&amp;Y141</f>
        <v xml:space="preserve">O1 -  Caractériser des produits ou des constituants privilégiant un usage raisonné du point de vue développement durable </v>
      </c>
      <c r="AB141" s="415" t="str">
        <f>'Objectifs et Compétences'!$B$8</f>
        <v xml:space="preserve">O1 -  Caractériser des produits ou des constituants privilégiant un usage raisonné du point de vue développement durable </v>
      </c>
      <c r="AC141" s="416"/>
      <c r="AD141" s="416"/>
      <c r="AE141" s="162" t="s">
        <v>1011</v>
      </c>
      <c r="AF141" s="274" t="str">
        <f>AF140&amp;AB141&amp;AC141&amp;AD141</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v>
      </c>
    </row>
    <row r="142" spans="1:32" ht="16.5" thickBot="1">
      <c r="A142" s="550" t="s">
        <v>938</v>
      </c>
      <c r="B142" s="276"/>
      <c r="C142" s="788"/>
      <c r="D142" s="791"/>
      <c r="E142" s="792"/>
      <c r="F142" s="281" t="s">
        <v>1012</v>
      </c>
      <c r="G142" s="282" t="s">
        <v>1013</v>
      </c>
      <c r="H142" s="282" t="s">
        <v>1014</v>
      </c>
      <c r="I142" s="282" t="s">
        <v>1015</v>
      </c>
      <c r="J142" s="282" t="s">
        <v>1016</v>
      </c>
      <c r="K142" s="180" t="s">
        <v>1018</v>
      </c>
      <c r="L142" s="4" t="s">
        <v>1019</v>
      </c>
      <c r="M142" s="4" t="s">
        <v>1020</v>
      </c>
      <c r="N142" s="4"/>
      <c r="O142" s="5"/>
      <c r="P142" s="283" t="s">
        <v>765</v>
      </c>
      <c r="Q142" s="6"/>
      <c r="R142" s="6"/>
      <c r="S142" s="6"/>
      <c r="T142" s="7"/>
      <c r="U142" s="652"/>
      <c r="V142" s="794"/>
      <c r="W142" s="417" t="str">
        <f>'Objectifs et Compétences'!$D$8</f>
        <v xml:space="preserve">CO1.1. Justifier les choix des structures matérielles et/ou logicielles d’un produit, identifier les flux mis en œuvre dans une approche de développement durable </v>
      </c>
      <c r="X142" s="418"/>
      <c r="Y142" s="418"/>
      <c r="Z142" s="413" t="s">
        <v>1011</v>
      </c>
      <c r="AA142" s="413" t="str">
        <f t="shared" ref="AA142:AA153" si="12">AA141&amp;W142&amp;X142&amp;Y142</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v>
      </c>
      <c r="AB142" s="418" t="str">
        <f>'Objectifs et Compétences'!$D$8</f>
        <v xml:space="preserve">CO1.1. Justifier les choix des structures matérielles et/ou logicielles d’un produit, identifier les flux mis en œuvre dans une approche de développement durable </v>
      </c>
      <c r="AC142" s="418"/>
      <c r="AD142" s="418"/>
      <c r="AE142" s="162" t="s">
        <v>1011</v>
      </c>
      <c r="AF142" s="274" t="str">
        <f t="shared" ref="AF142:AF153" si="13">AF141&amp;AB142&amp;AC142&amp;AD142</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v>
      </c>
    </row>
    <row r="143" spans="1:32">
      <c r="A143" s="285" t="s">
        <v>997</v>
      </c>
      <c r="C143" s="788"/>
      <c r="D143" s="791"/>
      <c r="E143" s="790" t="s">
        <v>729</v>
      </c>
      <c r="F143" s="754" t="s">
        <v>6</v>
      </c>
      <c r="G143" s="755"/>
      <c r="H143" s="755"/>
      <c r="I143" s="755"/>
      <c r="J143" s="756"/>
      <c r="K143" s="766" t="s">
        <v>4</v>
      </c>
      <c r="L143" s="767"/>
      <c r="M143" s="767"/>
      <c r="N143" s="767"/>
      <c r="O143" s="768"/>
      <c r="P143" s="760" t="s">
        <v>5</v>
      </c>
      <c r="Q143" s="761"/>
      <c r="R143" s="761"/>
      <c r="S143" s="761"/>
      <c r="T143" s="762"/>
      <c r="U143" s="652"/>
      <c r="V143" s="794"/>
      <c r="W143" s="417" t="str">
        <f>'Objectifs et Compétences'!$D$10</f>
        <v xml:space="preserve">CO1.3. Justifier les solutions constructives d’un produit au regard des performances environnementales et estimer leur impact sur l’efficacité globale </v>
      </c>
      <c r="X143" s="418"/>
      <c r="Y143" s="418"/>
      <c r="Z143" s="413" t="s">
        <v>1011</v>
      </c>
      <c r="AA143"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v>
      </c>
      <c r="AB143" s="419" t="str">
        <f>'Objectifs et Compétences'!$D$9</f>
        <v xml:space="preserve">CO1.2. Justifier le choix d’une solution selon des contraintes d’ergonomie et de design </v>
      </c>
      <c r="AC143" s="419"/>
      <c r="AD143" s="419"/>
      <c r="AF143"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v>
      </c>
    </row>
    <row r="144" spans="1:32">
      <c r="A144" s="286" t="s">
        <v>1300</v>
      </c>
      <c r="C144" s="788"/>
      <c r="D144" s="791"/>
      <c r="E144" s="791"/>
      <c r="F144" s="757"/>
      <c r="G144" s="758"/>
      <c r="H144" s="758"/>
      <c r="I144" s="758"/>
      <c r="J144" s="759"/>
      <c r="K144" s="769"/>
      <c r="L144" s="770"/>
      <c r="M144" s="770"/>
      <c r="N144" s="770"/>
      <c r="O144" s="771"/>
      <c r="P144" s="763"/>
      <c r="Q144" s="764"/>
      <c r="R144" s="764"/>
      <c r="S144" s="764"/>
      <c r="T144" s="765"/>
      <c r="U144" s="652"/>
      <c r="V144" s="794"/>
      <c r="W144" s="418"/>
      <c r="X144" s="418"/>
      <c r="Y144" s="418"/>
      <c r="Z144" s="413"/>
      <c r="AA144"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v>
      </c>
      <c r="AB144" s="419"/>
      <c r="AC144" s="419"/>
      <c r="AD144" s="419"/>
      <c r="AF144"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v>
      </c>
    </row>
    <row r="145" spans="1:32">
      <c r="A145" s="276"/>
      <c r="C145" s="788"/>
      <c r="D145" s="791"/>
      <c r="E145" s="791"/>
      <c r="F145" s="385"/>
      <c r="G145" s="386"/>
      <c r="H145" s="386"/>
      <c r="I145" s="386"/>
      <c r="J145" s="387"/>
      <c r="K145" s="382"/>
      <c r="L145" s="383"/>
      <c r="M145" s="383"/>
      <c r="N145" s="383"/>
      <c r="O145" s="384"/>
      <c r="P145" s="388"/>
      <c r="Q145" s="389"/>
      <c r="R145" s="389"/>
      <c r="S145" s="389"/>
      <c r="T145" s="390"/>
      <c r="U145" s="652"/>
      <c r="V145" s="794"/>
      <c r="W145" s="415" t="str">
        <f>'Objectifs et Compétences'!B13</f>
        <v xml:space="preserve">O3 - Analyser l’organisation fonctionnelle et structurelle d’un produit </v>
      </c>
      <c r="X145" s="369"/>
      <c r="Y145" s="369"/>
      <c r="Z145" s="413" t="s">
        <v>1011</v>
      </c>
      <c r="AA145"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v>
      </c>
      <c r="AB145" s="419"/>
      <c r="AC145" s="419"/>
      <c r="AD145" s="419"/>
      <c r="AF145"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v>
      </c>
    </row>
    <row r="146" spans="1:32" ht="16.5" thickBot="1">
      <c r="A146" s="276"/>
      <c r="C146" s="788"/>
      <c r="D146" s="791"/>
      <c r="E146" s="792"/>
      <c r="F146" s="283" t="s">
        <v>1012</v>
      </c>
      <c r="G146" s="287" t="s">
        <v>1013</v>
      </c>
      <c r="H146" s="287" t="s">
        <v>1014</v>
      </c>
      <c r="I146" s="287" t="s">
        <v>1015</v>
      </c>
      <c r="J146" s="6" t="s">
        <v>1016</v>
      </c>
      <c r="K146" s="179" t="s">
        <v>1018</v>
      </c>
      <c r="L146" s="282" t="s">
        <v>1019</v>
      </c>
      <c r="M146" s="282" t="s">
        <v>1020</v>
      </c>
      <c r="N146" s="282"/>
      <c r="O146" s="288"/>
      <c r="P146" s="289" t="s">
        <v>765</v>
      </c>
      <c r="Q146" s="4"/>
      <c r="R146" s="4"/>
      <c r="S146" s="4"/>
      <c r="T146" s="5"/>
      <c r="U146" s="652"/>
      <c r="V146" s="794"/>
      <c r="W146" s="419" t="str">
        <f>'Objectifs et Compétences'!$D$13</f>
        <v xml:space="preserve">CO3.1. Identifier et caractériser les fonctions et les constituants d’un produit ainsi que ses entrées/sorties  </v>
      </c>
      <c r="X146" s="369"/>
      <c r="Y146" s="369"/>
      <c r="Z146" s="413" t="s">
        <v>1011</v>
      </c>
      <c r="AA146"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v>
      </c>
      <c r="AB146" s="370" t="str">
        <f>'Objectifs et Compétences'!$B$20</f>
        <v xml:space="preserve">O5 – Imaginer une solution, répondre à un besoin </v>
      </c>
      <c r="AC146" s="419"/>
      <c r="AD146" s="419"/>
      <c r="AF146"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v>
      </c>
    </row>
    <row r="147" spans="1:32">
      <c r="C147" s="788"/>
      <c r="D147" s="791"/>
      <c r="E147" s="790" t="s">
        <v>730</v>
      </c>
      <c r="F147" s="760" t="s">
        <v>5</v>
      </c>
      <c r="G147" s="761"/>
      <c r="H147" s="761"/>
      <c r="I147" s="761"/>
      <c r="J147" s="762"/>
      <c r="K147" s="754" t="s">
        <v>6</v>
      </c>
      <c r="L147" s="755"/>
      <c r="M147" s="755"/>
      <c r="N147" s="755"/>
      <c r="O147" s="756"/>
      <c r="P147" s="766" t="s">
        <v>4</v>
      </c>
      <c r="Q147" s="767"/>
      <c r="R147" s="767"/>
      <c r="S147" s="767"/>
      <c r="T147" s="768"/>
      <c r="U147" s="652"/>
      <c r="V147" s="794"/>
      <c r="W147" s="419" t="str">
        <f>'Objectifs et Compétences'!$D$14</f>
        <v xml:space="preserve">CO3.2. Identifier et caractériser l’agencement matériel et/ou logiciel d’un produit  </v>
      </c>
      <c r="X147" s="369"/>
      <c r="Y147" s="369"/>
      <c r="Z147" s="413" t="s">
        <v>1011</v>
      </c>
      <c r="AA147"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v>
      </c>
      <c r="AB147" s="369" t="str">
        <f>'Objectifs et Compétences'!$D$22</f>
        <v xml:space="preserve">CO5.3. Mettre en évidence les constituants d’un produit à partir des diagrammes pertinents. </v>
      </c>
      <c r="AC147" s="419"/>
      <c r="AD147" s="419"/>
      <c r="AF147"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v>
      </c>
    </row>
    <row r="148" spans="1:32">
      <c r="C148" s="788"/>
      <c r="D148" s="791"/>
      <c r="E148" s="791"/>
      <c r="F148" s="763"/>
      <c r="G148" s="764"/>
      <c r="H148" s="764"/>
      <c r="I148" s="764"/>
      <c r="J148" s="765"/>
      <c r="K148" s="757"/>
      <c r="L148" s="758"/>
      <c r="M148" s="758"/>
      <c r="N148" s="758"/>
      <c r="O148" s="759"/>
      <c r="P148" s="769"/>
      <c r="Q148" s="770"/>
      <c r="R148" s="770"/>
      <c r="S148" s="770"/>
      <c r="T148" s="771"/>
      <c r="U148" s="652"/>
      <c r="V148" s="794"/>
      <c r="W148" s="419" t="str">
        <f>'Objectifs et Compétences'!$D$16</f>
        <v xml:space="preserve">CO3.4. Identifier et caractériser des solutions techniques  </v>
      </c>
      <c r="X148" s="369"/>
      <c r="Y148" s="369"/>
      <c r="Z148" s="413"/>
      <c r="AA148"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v>
      </c>
      <c r="AB148" s="369" t="str">
        <f>'Objectifs et Compétences'!$D$24</f>
        <v xml:space="preserve">CO5.5. Proposer des solutions à un problème technique identifié en participant à des démarches de créativité, choisir et justifier la solution retenue </v>
      </c>
      <c r="AC148" s="419"/>
      <c r="AD148" s="419"/>
      <c r="AE148" s="162" t="s">
        <v>1011</v>
      </c>
      <c r="AF148"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v>
      </c>
    </row>
    <row r="149" spans="1:32">
      <c r="C149" s="788"/>
      <c r="D149" s="791"/>
      <c r="E149" s="791"/>
      <c r="F149" s="388"/>
      <c r="G149" s="389"/>
      <c r="H149" s="389"/>
      <c r="I149" s="389"/>
      <c r="J149" s="390"/>
      <c r="K149" s="385"/>
      <c r="L149" s="386"/>
      <c r="M149" s="386"/>
      <c r="N149" s="386"/>
      <c r="O149" s="387"/>
      <c r="P149" s="382"/>
      <c r="Q149" s="383"/>
      <c r="R149" s="383"/>
      <c r="S149" s="383"/>
      <c r="T149" s="384"/>
      <c r="U149" s="652"/>
      <c r="V149" s="794"/>
      <c r="W149" s="419"/>
      <c r="X149" s="369"/>
      <c r="Y149" s="369"/>
      <c r="Z149" s="413" t="s">
        <v>1011</v>
      </c>
      <c r="AA149"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v>
      </c>
      <c r="AB149" s="420" t="str">
        <f>'Objectifs et Compétences'!$D$23</f>
        <v xml:space="preserve">CO5.4. Planifier un projet (diagramme de Gantt, chemin critique) en utilisant les outils adaptés et en prenant en compte les données technicoéconomiques </v>
      </c>
      <c r="AC149" s="420"/>
      <c r="AD149" s="420"/>
      <c r="AE149" s="162" t="s">
        <v>1011</v>
      </c>
      <c r="AF149"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v>
      </c>
    </row>
    <row r="150" spans="1:32" ht="16.5" thickBot="1">
      <c r="C150" s="789"/>
      <c r="D150" s="792"/>
      <c r="E150" s="792"/>
      <c r="F150" s="289" t="s">
        <v>1012</v>
      </c>
      <c r="G150" s="391" t="s">
        <v>1013</v>
      </c>
      <c r="H150" s="391" t="s">
        <v>1014</v>
      </c>
      <c r="I150" s="391" t="s">
        <v>1015</v>
      </c>
      <c r="J150" s="391" t="s">
        <v>1016</v>
      </c>
      <c r="K150" s="181" t="s">
        <v>1018</v>
      </c>
      <c r="L150" s="6" t="s">
        <v>1019</v>
      </c>
      <c r="M150" s="6" t="s">
        <v>1020</v>
      </c>
      <c r="N150" s="6"/>
      <c r="O150" s="7"/>
      <c r="P150" s="177" t="s">
        <v>765</v>
      </c>
      <c r="Q150" s="291"/>
      <c r="R150" s="291"/>
      <c r="S150" s="291"/>
      <c r="T150" s="8"/>
      <c r="U150" s="653"/>
      <c r="V150" s="794"/>
      <c r="W150" s="414" t="str">
        <f>'Objectifs et Compétences'!$B$36</f>
        <v xml:space="preserve">O6 – Préparer une simulation et exploiter les résultats pour prédire un fonctionnement, valider une performance ou une solution </v>
      </c>
      <c r="X150" s="415"/>
      <c r="Y150" s="415"/>
      <c r="Z150" s="413" t="s">
        <v>1011</v>
      </c>
      <c r="AA150"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v>
      </c>
      <c r="AB150" s="419"/>
      <c r="AC150" s="419"/>
      <c r="AD150" s="419"/>
      <c r="AF150"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v>
      </c>
    </row>
    <row r="151" spans="1:32" ht="15.75" customHeight="1">
      <c r="D151" s="643" t="s">
        <v>705</v>
      </c>
      <c r="E151" s="643"/>
      <c r="F151" s="766" t="s">
        <v>4</v>
      </c>
      <c r="G151" s="767"/>
      <c r="H151" s="767"/>
      <c r="I151" s="767"/>
      <c r="J151" s="768"/>
      <c r="K151" s="760" t="s">
        <v>5</v>
      </c>
      <c r="L151" s="761"/>
      <c r="M151" s="761"/>
      <c r="N151" s="761"/>
      <c r="O151" s="762"/>
      <c r="P151" s="754" t="s">
        <v>6</v>
      </c>
      <c r="Q151" s="755"/>
      <c r="R151" s="755"/>
      <c r="S151" s="755"/>
      <c r="T151" s="756"/>
      <c r="U151" s="651" t="s">
        <v>8</v>
      </c>
      <c r="V151" s="794"/>
      <c r="W151" s="417" t="str">
        <f>'Objectifs et Compétences'!$D$36</f>
        <v xml:space="preserve">CO6.1. Expliquer des éléments d’une modélisation multiphysique proposée relative au comportement de tout ou partie d’un produit </v>
      </c>
      <c r="X151" s="418"/>
      <c r="Y151" s="418"/>
      <c r="Z151" s="413" t="s">
        <v>1011</v>
      </c>
      <c r="AA151"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v>
      </c>
      <c r="AB151" s="419"/>
      <c r="AC151" s="419"/>
      <c r="AD151" s="419"/>
      <c r="AF151"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v>
      </c>
    </row>
    <row r="152" spans="1:32" ht="15.75" customHeight="1">
      <c r="D152" s="644"/>
      <c r="E152" s="644"/>
      <c r="F152" s="769"/>
      <c r="G152" s="770"/>
      <c r="H152" s="770"/>
      <c r="I152" s="770"/>
      <c r="J152" s="771"/>
      <c r="K152" s="763"/>
      <c r="L152" s="764"/>
      <c r="M152" s="764"/>
      <c r="N152" s="764"/>
      <c r="O152" s="765"/>
      <c r="P152" s="757"/>
      <c r="Q152" s="758"/>
      <c r="R152" s="758"/>
      <c r="S152" s="758"/>
      <c r="T152" s="759"/>
      <c r="U152" s="652"/>
      <c r="V152" s="794"/>
      <c r="W152" s="417" t="str">
        <f>'Objectifs et Compétences'!$D$37</f>
        <v xml:space="preserve">CO6.2. Identifier et régler des variables et des paramètres internes et externes utiles à une simulation mobilisant une modélisation multiphysique </v>
      </c>
      <c r="X152" s="418"/>
      <c r="Y152" s="418"/>
      <c r="Z152" s="413" t="s">
        <v>1011</v>
      </c>
      <c r="AA152"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v>
      </c>
      <c r="AB152" s="419"/>
      <c r="AC152" s="419"/>
      <c r="AD152" s="419"/>
      <c r="AF152"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v>
      </c>
    </row>
    <row r="153" spans="1:32">
      <c r="D153" s="644"/>
      <c r="E153" s="644"/>
      <c r="F153" s="382"/>
      <c r="G153" s="383"/>
      <c r="H153" s="383"/>
      <c r="I153" s="383"/>
      <c r="J153" s="384"/>
      <c r="K153" s="388"/>
      <c r="L153" s="389"/>
      <c r="M153" s="389"/>
      <c r="N153" s="389"/>
      <c r="O153" s="390"/>
      <c r="P153" s="385"/>
      <c r="Q153" s="386"/>
      <c r="R153" s="386"/>
      <c r="S153" s="386"/>
      <c r="T153" s="387"/>
      <c r="U153" s="652"/>
      <c r="V153" s="794"/>
      <c r="W153" s="417"/>
      <c r="X153" s="418"/>
      <c r="Y153" s="418"/>
      <c r="Z153" s="413" t="s">
        <v>1011</v>
      </c>
      <c r="AA153" s="413" t="str">
        <f t="shared" si="12"/>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v>
      </c>
      <c r="AB153" s="419"/>
      <c r="AC153" s="419"/>
      <c r="AD153" s="419"/>
      <c r="AF153" s="274" t="str">
        <f t="shared" si="13"/>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v>
      </c>
    </row>
    <row r="154" spans="1:32" ht="18.75" thickBot="1">
      <c r="D154" s="644"/>
      <c r="E154" s="647"/>
      <c r="F154" s="392" t="s">
        <v>1012</v>
      </c>
      <c r="G154" s="281" t="s">
        <v>1017</v>
      </c>
      <c r="H154" s="282" t="s">
        <v>1014</v>
      </c>
      <c r="I154" s="282" t="s">
        <v>1015</v>
      </c>
      <c r="J154" s="282" t="s">
        <v>1016</v>
      </c>
      <c r="K154" s="173" t="s">
        <v>1018</v>
      </c>
      <c r="L154" s="178" t="s">
        <v>1019</v>
      </c>
      <c r="M154" s="4" t="s">
        <v>1020</v>
      </c>
      <c r="N154" s="4"/>
      <c r="O154" s="5"/>
      <c r="P154" s="175" t="s">
        <v>765</v>
      </c>
      <c r="Q154" s="6"/>
      <c r="R154" s="6"/>
      <c r="S154" s="6"/>
      <c r="T154" s="6"/>
      <c r="U154" s="652"/>
      <c r="V154" s="794"/>
      <c r="W154" s="797" t="s">
        <v>17</v>
      </c>
      <c r="X154" s="798"/>
      <c r="Y154" s="798"/>
      <c r="AB154" s="693" t="s">
        <v>17</v>
      </c>
      <c r="AC154" s="693"/>
      <c r="AD154" s="693"/>
      <c r="AF154" s="274"/>
    </row>
    <row r="155" spans="1:32">
      <c r="D155" s="644"/>
      <c r="E155" s="643"/>
      <c r="F155" s="754" t="s">
        <v>6</v>
      </c>
      <c r="G155" s="755"/>
      <c r="H155" s="755"/>
      <c r="I155" s="755"/>
      <c r="J155" s="756"/>
      <c r="K155" s="766" t="s">
        <v>4</v>
      </c>
      <c r="L155" s="767"/>
      <c r="M155" s="767"/>
      <c r="N155" s="767"/>
      <c r="O155" s="768"/>
      <c r="P155" s="760" t="s">
        <v>5</v>
      </c>
      <c r="Q155" s="761"/>
      <c r="R155" s="761"/>
      <c r="S155" s="761"/>
      <c r="T155" s="762"/>
      <c r="U155" s="652"/>
      <c r="V155" s="794"/>
      <c r="W155" s="9" t="str">
        <f>'Programme STI2D'!$A$57</f>
        <v xml:space="preserve">1.5. Approche environnementale </v>
      </c>
      <c r="AA155" s="274" t="str">
        <f>AA153&amp;W155&amp;X155&amp;Y155</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v>
      </c>
      <c r="AB155" s="9" t="str">
        <f>'Programme STI2D'!$A$2</f>
        <v xml:space="preserve">1.1. La démarche de projet </v>
      </c>
      <c r="AF155" s="274" t="str">
        <f>AF153&amp;AB155&amp;AC155&amp;AD155</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v>
      </c>
    </row>
    <row r="156" spans="1:32">
      <c r="D156" s="644"/>
      <c r="E156" s="644"/>
      <c r="F156" s="757"/>
      <c r="G156" s="758"/>
      <c r="H156" s="758"/>
      <c r="I156" s="758"/>
      <c r="J156" s="759"/>
      <c r="K156" s="769"/>
      <c r="L156" s="770"/>
      <c r="M156" s="770"/>
      <c r="N156" s="770"/>
      <c r="O156" s="771"/>
      <c r="P156" s="763"/>
      <c r="Q156" s="764"/>
      <c r="R156" s="764"/>
      <c r="S156" s="764"/>
      <c r="T156" s="765"/>
      <c r="U156" s="652"/>
      <c r="V156" s="794"/>
      <c r="W156" s="264" t="s">
        <v>796</v>
      </c>
      <c r="X156" s="264" t="s">
        <v>797</v>
      </c>
      <c r="Z156" s="274">
        <v>2</v>
      </c>
      <c r="AA156" s="274" t="str">
        <f>AA155&amp;W156&amp;X156&amp;Y156</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v>
      </c>
      <c r="AB156" s="264" t="s">
        <v>802</v>
      </c>
      <c r="AE156" s="162">
        <v>1.5</v>
      </c>
      <c r="AF156" s="274" t="str">
        <f>AF155&amp;AB156&amp;AC156&amp;AD156</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v>
      </c>
    </row>
    <row r="157" spans="1:32">
      <c r="D157" s="644"/>
      <c r="E157" s="644"/>
      <c r="F157" s="385"/>
      <c r="G157" s="386"/>
      <c r="H157" s="386"/>
      <c r="I157" s="386"/>
      <c r="J157" s="387"/>
      <c r="K157" s="382"/>
      <c r="L157" s="383"/>
      <c r="M157" s="383"/>
      <c r="N157" s="383"/>
      <c r="O157" s="384"/>
      <c r="P157" s="388"/>
      <c r="Q157" s="389"/>
      <c r="R157" s="389"/>
      <c r="S157" s="389"/>
      <c r="T157" s="390"/>
      <c r="U157" s="652"/>
      <c r="V157" s="794"/>
      <c r="W157" s="369" t="str">
        <f>'Programme STI2D'!A63</f>
        <v xml:space="preserve">1.5.3. Utilisation raisonnée des ressources </v>
      </c>
      <c r="Z157" s="274">
        <v>2</v>
      </c>
      <c r="AA157" s="274" t="str">
        <f t="shared" ref="AA157:AA170" si="14">AA156&amp;W157&amp;X157&amp;Y157</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v>
      </c>
      <c r="AB157" s="264" t="s">
        <v>803</v>
      </c>
      <c r="AE157" s="162">
        <v>2</v>
      </c>
      <c r="AF157" s="274" t="str">
        <f t="shared" ref="AF157:AF169" si="15">AF156&amp;AB157&amp;AC157&amp;AD157</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v>
      </c>
    </row>
    <row r="158" spans="1:32" ht="16.5" thickBot="1">
      <c r="D158" s="644"/>
      <c r="E158" s="647"/>
      <c r="F158" s="393" t="s">
        <v>1012</v>
      </c>
      <c r="G158" s="283" t="s">
        <v>1013</v>
      </c>
      <c r="H158" s="287" t="s">
        <v>1014</v>
      </c>
      <c r="I158" s="287" t="s">
        <v>1015</v>
      </c>
      <c r="J158" s="287" t="s">
        <v>1016</v>
      </c>
      <c r="K158" s="182" t="s">
        <v>1018</v>
      </c>
      <c r="L158" s="174" t="s">
        <v>1019</v>
      </c>
      <c r="M158" s="13" t="s">
        <v>1020</v>
      </c>
      <c r="N158" s="13"/>
      <c r="O158" s="3"/>
      <c r="P158" s="176" t="s">
        <v>765</v>
      </c>
      <c r="Q158" s="4"/>
      <c r="R158" s="4"/>
      <c r="S158" s="4"/>
      <c r="T158" s="4"/>
      <c r="U158" s="652"/>
      <c r="V158" s="794"/>
      <c r="W158" s="370"/>
      <c r="AA158"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v>
      </c>
      <c r="AB158" s="9" t="str">
        <f>'Programme IT'!$A$41</f>
        <v xml:space="preserve">1.3. Compétitivité des produits </v>
      </c>
      <c r="AF158"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v>
      </c>
    </row>
    <row r="159" spans="1:32">
      <c r="D159" s="644"/>
      <c r="E159" s="643"/>
      <c r="F159" s="760" t="s">
        <v>5</v>
      </c>
      <c r="G159" s="761"/>
      <c r="H159" s="761"/>
      <c r="I159" s="761"/>
      <c r="J159" s="762"/>
      <c r="K159" s="754" t="s">
        <v>6</v>
      </c>
      <c r="L159" s="755"/>
      <c r="M159" s="755"/>
      <c r="N159" s="755"/>
      <c r="O159" s="756"/>
      <c r="P159" s="766" t="s">
        <v>4</v>
      </c>
      <c r="Q159" s="767"/>
      <c r="R159" s="767"/>
      <c r="S159" s="767"/>
      <c r="T159" s="768"/>
      <c r="U159" s="652"/>
      <c r="V159" s="794"/>
      <c r="W159" s="9" t="str">
        <f>'Programme STI2D'!$A$78</f>
        <v xml:space="preserve">2.2. Approche fonctionnelle et structurelle des ossatures et des enveloppes </v>
      </c>
      <c r="AA159"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v>
      </c>
      <c r="AB159" s="264" t="str">
        <f>'Programme IT'!$A$42</f>
        <v xml:space="preserve">1.3.1. Paramètres de la compétitivité </v>
      </c>
      <c r="AE159" s="162">
        <v>2.5</v>
      </c>
      <c r="AF159"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v>
      </c>
    </row>
    <row r="160" spans="1:32">
      <c r="D160" s="644"/>
      <c r="E160" s="644"/>
      <c r="F160" s="763"/>
      <c r="G160" s="764"/>
      <c r="H160" s="764"/>
      <c r="I160" s="764"/>
      <c r="J160" s="765"/>
      <c r="K160" s="757"/>
      <c r="L160" s="758"/>
      <c r="M160" s="758"/>
      <c r="N160" s="758"/>
      <c r="O160" s="759"/>
      <c r="P160" s="769"/>
      <c r="Q160" s="770"/>
      <c r="R160" s="770"/>
      <c r="S160" s="770"/>
      <c r="T160" s="771"/>
      <c r="U160" s="652"/>
      <c r="V160" s="794"/>
      <c r="W160" s="264" t="s">
        <v>798</v>
      </c>
      <c r="Z160" s="274">
        <v>2</v>
      </c>
      <c r="AA160"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v>
      </c>
      <c r="AB160" s="264"/>
      <c r="AF160"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v>
      </c>
    </row>
    <row r="161" spans="4:32">
      <c r="D161" s="644"/>
      <c r="E161" s="644"/>
      <c r="F161" s="388"/>
      <c r="G161" s="389"/>
      <c r="H161" s="389"/>
      <c r="I161" s="389"/>
      <c r="J161" s="390"/>
      <c r="K161" s="385"/>
      <c r="L161" s="386"/>
      <c r="M161" s="386"/>
      <c r="N161" s="386"/>
      <c r="O161" s="387"/>
      <c r="P161" s="382"/>
      <c r="Q161" s="383"/>
      <c r="R161" s="383"/>
      <c r="S161" s="383"/>
      <c r="T161" s="384"/>
      <c r="U161" s="652"/>
      <c r="V161" s="794"/>
      <c r="W161" s="264"/>
      <c r="AA161"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v>
      </c>
      <c r="AB161" s="264"/>
      <c r="AF161"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v>
      </c>
    </row>
    <row r="162" spans="4:32" ht="16.5" thickBot="1">
      <c r="D162" s="647"/>
      <c r="E162" s="647"/>
      <c r="F162" s="394" t="s">
        <v>1012</v>
      </c>
      <c r="G162" s="289" t="s">
        <v>1013</v>
      </c>
      <c r="H162" s="391" t="s">
        <v>1014</v>
      </c>
      <c r="I162" s="391" t="s">
        <v>1015</v>
      </c>
      <c r="J162" s="391" t="s">
        <v>1016</v>
      </c>
      <c r="K162" s="183" t="s">
        <v>1018</v>
      </c>
      <c r="L162" s="175" t="s">
        <v>1019</v>
      </c>
      <c r="M162" s="172" t="s">
        <v>1020</v>
      </c>
      <c r="N162" s="172"/>
      <c r="O162" s="7"/>
      <c r="P162" s="174" t="s">
        <v>765</v>
      </c>
      <c r="Q162" s="2"/>
      <c r="R162" s="2"/>
      <c r="S162" s="2"/>
      <c r="T162" s="2"/>
      <c r="U162" s="653"/>
      <c r="V162" s="794"/>
      <c r="W162" s="9" t="str">
        <f>'Programme STI2D'!$A$145</f>
        <v xml:space="preserve">3.1. Modélisations et simulations </v>
      </c>
      <c r="Z162" s="274">
        <v>8</v>
      </c>
      <c r="AA162"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v>
      </c>
      <c r="AB162" s="9" t="str">
        <f>'Programme STI2D'!$A$57</f>
        <v xml:space="preserve">1.5. Approche environnementale </v>
      </c>
      <c r="AF162"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v>
      </c>
    </row>
    <row r="163" spans="4:32" ht="15.75" customHeight="1">
      <c r="D163" s="643" t="s">
        <v>706</v>
      </c>
      <c r="E163" s="643"/>
      <c r="F163" s="766" t="s">
        <v>4</v>
      </c>
      <c r="G163" s="767"/>
      <c r="H163" s="767"/>
      <c r="I163" s="767"/>
      <c r="J163" s="768"/>
      <c r="K163" s="760" t="s">
        <v>5</v>
      </c>
      <c r="L163" s="761"/>
      <c r="M163" s="761"/>
      <c r="N163" s="761"/>
      <c r="O163" s="762"/>
      <c r="P163" s="754" t="s">
        <v>6</v>
      </c>
      <c r="Q163" s="755"/>
      <c r="R163" s="755"/>
      <c r="S163" s="755"/>
      <c r="T163" s="756"/>
      <c r="U163" s="651" t="s">
        <v>9</v>
      </c>
      <c r="V163" s="794"/>
      <c r="W163" s="264" t="s">
        <v>799</v>
      </c>
      <c r="AA163"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v>
      </c>
      <c r="AB163" s="264" t="s">
        <v>927</v>
      </c>
      <c r="AE163" s="162">
        <v>0.5</v>
      </c>
      <c r="AF163"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v>
      </c>
    </row>
    <row r="164" spans="4:32" ht="15.75" customHeight="1">
      <c r="D164" s="644"/>
      <c r="E164" s="644"/>
      <c r="F164" s="769"/>
      <c r="G164" s="770"/>
      <c r="H164" s="770"/>
      <c r="I164" s="770"/>
      <c r="J164" s="771"/>
      <c r="K164" s="763"/>
      <c r="L164" s="764"/>
      <c r="M164" s="764"/>
      <c r="N164" s="764"/>
      <c r="O164" s="765"/>
      <c r="P164" s="757"/>
      <c r="Q164" s="758"/>
      <c r="R164" s="758"/>
      <c r="S164" s="758"/>
      <c r="T164" s="759"/>
      <c r="U164" s="652"/>
      <c r="V164" s="794"/>
      <c r="W164" s="264" t="s">
        <v>1291</v>
      </c>
      <c r="AA164" s="274" t="str">
        <f t="shared" si="14"/>
        <v>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v>
      </c>
      <c r="AB164" s="9" t="str">
        <f>'Programme IT'!$A$252</f>
        <v xml:space="preserve">4.1. Outils de représentation du réel </v>
      </c>
      <c r="AF164"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4.1. Outils de représentation du réel </v>
      </c>
    </row>
    <row r="165" spans="4:32">
      <c r="D165" s="644"/>
      <c r="E165" s="644"/>
      <c r="F165" s="382"/>
      <c r="G165" s="383"/>
      <c r="H165" s="383"/>
      <c r="I165" s="383"/>
      <c r="J165" s="384"/>
      <c r="K165" s="388"/>
      <c r="L165" s="389"/>
      <c r="M165" s="389"/>
      <c r="N165" s="389"/>
      <c r="O165" s="390"/>
      <c r="P165" s="385"/>
      <c r="Q165" s="386"/>
      <c r="R165" s="386"/>
      <c r="S165" s="386"/>
      <c r="T165" s="387"/>
      <c r="U165" s="652"/>
      <c r="V165" s="794"/>
      <c r="W165" s="264" t="s">
        <v>800</v>
      </c>
      <c r="AA165"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v>
      </c>
      <c r="AB165" s="264" t="str">
        <f>'Programme IT'!$A$253</f>
        <v xml:space="preserve">4.1.1. Représentation numérique des produits </v>
      </c>
      <c r="AE165" s="162">
        <v>1</v>
      </c>
      <c r="AF165"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4.1. Outils de représentation du réel 4.1.1. Représentation numérique des produits </v>
      </c>
    </row>
    <row r="166" spans="4:32" ht="16.5" thickBot="1">
      <c r="D166" s="644"/>
      <c r="E166" s="647"/>
      <c r="F166" s="392" t="s">
        <v>1012</v>
      </c>
      <c r="G166" s="282" t="s">
        <v>1013</v>
      </c>
      <c r="H166" s="281" t="s">
        <v>1014</v>
      </c>
      <c r="I166" s="282" t="s">
        <v>1015</v>
      </c>
      <c r="J166" s="282" t="s">
        <v>1016</v>
      </c>
      <c r="K166" s="173" t="s">
        <v>1018</v>
      </c>
      <c r="L166" s="4" t="s">
        <v>1019</v>
      </c>
      <c r="M166" s="178" t="s">
        <v>1020</v>
      </c>
      <c r="N166" s="4"/>
      <c r="O166" s="5"/>
      <c r="P166" s="175" t="s">
        <v>765</v>
      </c>
      <c r="Q166" s="6"/>
      <c r="R166" s="6"/>
      <c r="S166" s="6"/>
      <c r="T166" s="6"/>
      <c r="U166" s="652"/>
      <c r="V166" s="794"/>
      <c r="W166" s="9" t="str">
        <f>'Programme I2D'!A210</f>
        <v xml:space="preserve">3.3. Comportement énergétique des produits </v>
      </c>
      <c r="Z166" s="274">
        <v>4</v>
      </c>
      <c r="AA166"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v>
      </c>
      <c r="AB166" s="9"/>
      <c r="AF166"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4.1. Outils de représentation du réel 4.1.1. Représentation numérique des produits </v>
      </c>
    </row>
    <row r="167" spans="4:32">
      <c r="D167" s="644"/>
      <c r="E167" s="643"/>
      <c r="F167" s="754" t="s">
        <v>6</v>
      </c>
      <c r="G167" s="755"/>
      <c r="H167" s="755"/>
      <c r="I167" s="755"/>
      <c r="J167" s="756"/>
      <c r="K167" s="766" t="s">
        <v>4</v>
      </c>
      <c r="L167" s="767"/>
      <c r="M167" s="767"/>
      <c r="N167" s="767"/>
      <c r="O167" s="768"/>
      <c r="P167" s="760" t="s">
        <v>5</v>
      </c>
      <c r="Q167" s="761"/>
      <c r="R167" s="761"/>
      <c r="S167" s="761"/>
      <c r="T167" s="762"/>
      <c r="U167" s="652"/>
      <c r="V167" s="794"/>
      <c r="W167" s="381" t="s">
        <v>1002</v>
      </c>
      <c r="AA167"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v>
      </c>
      <c r="AB167" s="264"/>
      <c r="AF167"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4.1. Outils de représentation du réel 4.1.1. Représentation numérique des produits </v>
      </c>
    </row>
    <row r="168" spans="4:32">
      <c r="D168" s="644"/>
      <c r="E168" s="644"/>
      <c r="F168" s="757"/>
      <c r="G168" s="758"/>
      <c r="H168" s="758"/>
      <c r="I168" s="758"/>
      <c r="J168" s="759"/>
      <c r="K168" s="769"/>
      <c r="L168" s="770"/>
      <c r="M168" s="770"/>
      <c r="N168" s="770"/>
      <c r="O168" s="771"/>
      <c r="P168" s="763"/>
      <c r="Q168" s="764"/>
      <c r="R168" s="764"/>
      <c r="S168" s="764"/>
      <c r="T168" s="765"/>
      <c r="U168" s="652"/>
      <c r="V168" s="794"/>
      <c r="W168" s="264" t="s">
        <v>1003</v>
      </c>
      <c r="Z168" s="274">
        <v>1</v>
      </c>
      <c r="AA168"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v>
      </c>
      <c r="AB168" s="192" t="str">
        <f>'Programme STI2D'!$A$267</f>
        <v xml:space="preserve">4.2. Démarches de conception </v>
      </c>
      <c r="AF168"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4.1. Outils de représentation du réel 4.1.1. Représentation numérique des produits 4.2. Démarches de conception </v>
      </c>
    </row>
    <row r="169" spans="4:32">
      <c r="D169" s="644"/>
      <c r="E169" s="644"/>
      <c r="F169" s="385"/>
      <c r="G169" s="386"/>
      <c r="H169" s="386"/>
      <c r="I169" s="386"/>
      <c r="J169" s="387"/>
      <c r="K169" s="382"/>
      <c r="L169" s="383"/>
      <c r="M169" s="383"/>
      <c r="N169" s="383"/>
      <c r="O169" s="384"/>
      <c r="P169" s="388"/>
      <c r="Q169" s="389"/>
      <c r="R169" s="389"/>
      <c r="S169" s="389"/>
      <c r="T169" s="390"/>
      <c r="U169" s="652"/>
      <c r="V169" s="794"/>
      <c r="W169" s="9" t="s">
        <v>1005</v>
      </c>
      <c r="AA169"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v>
      </c>
      <c r="AB169" t="s">
        <v>806</v>
      </c>
      <c r="AE169" s="162">
        <v>0.5</v>
      </c>
      <c r="AF169" s="274" t="str">
        <f t="shared" si="15"/>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4.1. Outils de représentation du réel 4.1.1. Représentation numérique des produits 4.2. Démarches de conception 4.2.1. Amélioration de la performance environnementale d’un produit </v>
      </c>
    </row>
    <row r="170" spans="4:32" ht="16.5" thickBot="1">
      <c r="D170" s="644"/>
      <c r="E170" s="647"/>
      <c r="F170" s="393" t="s">
        <v>1012</v>
      </c>
      <c r="G170" s="287" t="s">
        <v>1013</v>
      </c>
      <c r="H170" s="283" t="s">
        <v>1014</v>
      </c>
      <c r="I170" s="287" t="s">
        <v>1015</v>
      </c>
      <c r="J170" s="287" t="s">
        <v>1016</v>
      </c>
      <c r="K170" s="182" t="s">
        <v>1018</v>
      </c>
      <c r="L170" s="13" t="s">
        <v>1019</v>
      </c>
      <c r="M170" s="174" t="s">
        <v>1020</v>
      </c>
      <c r="N170" s="13"/>
      <c r="O170" s="3"/>
      <c r="P170" s="176" t="s">
        <v>765</v>
      </c>
      <c r="Q170" s="4"/>
      <c r="R170" s="4"/>
      <c r="S170" s="4"/>
      <c r="T170" s="4"/>
      <c r="U170" s="652"/>
      <c r="V170" s="794"/>
      <c r="W170" s="264" t="s">
        <v>1007</v>
      </c>
      <c r="Z170" s="274">
        <v>8</v>
      </c>
      <c r="AA170" s="274" t="str">
        <f t="shared" si="14"/>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v>
      </c>
      <c r="AB170" t="s">
        <v>805</v>
      </c>
      <c r="AE170" s="162">
        <v>1</v>
      </c>
      <c r="AF170" s="274" t="str">
        <f>AF169&amp;AB170&amp;AC170&amp;AD170</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4.1. Outils de représentation du réel 4.1.1. Représentation numérique des produits 4.2. Démarches de conception 4.2.1. Amélioration de la performance environnementale d’un produit 4.2.2. Choix des matériaux </v>
      </c>
    </row>
    <row r="171" spans="4:32" ht="18">
      <c r="D171" s="644"/>
      <c r="E171" s="643"/>
      <c r="F171" s="760" t="s">
        <v>5</v>
      </c>
      <c r="G171" s="761"/>
      <c r="H171" s="761"/>
      <c r="I171" s="761"/>
      <c r="J171" s="762"/>
      <c r="K171" s="754" t="s">
        <v>6</v>
      </c>
      <c r="L171" s="755"/>
      <c r="M171" s="755"/>
      <c r="N171" s="755"/>
      <c r="O171" s="756"/>
      <c r="P171" s="766" t="s">
        <v>4</v>
      </c>
      <c r="Q171" s="767"/>
      <c r="R171" s="767"/>
      <c r="S171" s="767"/>
      <c r="T171" s="768"/>
      <c r="U171" s="652"/>
      <c r="V171" s="794"/>
      <c r="W171" s="707" t="s">
        <v>709</v>
      </c>
      <c r="X171" s="708"/>
      <c r="Y171" s="708"/>
      <c r="Z171" s="292">
        <f>SUM(Z155:Z170)</f>
        <v>27</v>
      </c>
      <c r="AA171" s="397"/>
      <c r="AB171" s="706" t="s">
        <v>709</v>
      </c>
      <c r="AC171" s="706"/>
      <c r="AD171" s="706"/>
      <c r="AE171" s="887">
        <f>SUM(AE155:AF170)</f>
        <v>9</v>
      </c>
      <c r="AF171" s="887"/>
    </row>
    <row r="172" spans="4:32" ht="18">
      <c r="D172" s="644"/>
      <c r="E172" s="644"/>
      <c r="F172" s="763"/>
      <c r="G172" s="764"/>
      <c r="H172" s="764"/>
      <c r="I172" s="764"/>
      <c r="J172" s="765"/>
      <c r="K172" s="757"/>
      <c r="L172" s="758"/>
      <c r="M172" s="758"/>
      <c r="N172" s="758"/>
      <c r="O172" s="759"/>
      <c r="P172" s="769"/>
      <c r="Q172" s="770"/>
      <c r="R172" s="770"/>
      <c r="S172" s="770"/>
      <c r="T172" s="771"/>
      <c r="U172" s="652"/>
      <c r="V172" s="794"/>
      <c r="W172" s="279"/>
      <c r="X172" s="279"/>
      <c r="Y172" s="279"/>
      <c r="AB172" s="292"/>
      <c r="AC172" s="292"/>
      <c r="AD172" s="292"/>
      <c r="AF172" s="1"/>
    </row>
    <row r="173" spans="4:32">
      <c r="D173" s="644"/>
      <c r="E173" s="644"/>
      <c r="F173" s="388"/>
      <c r="G173" s="389"/>
      <c r="H173" s="389"/>
      <c r="I173" s="389"/>
      <c r="J173" s="390"/>
      <c r="K173" s="385"/>
      <c r="L173" s="386"/>
      <c r="M173" s="386"/>
      <c r="N173" s="386"/>
      <c r="O173" s="387"/>
      <c r="P173" s="382"/>
      <c r="Q173" s="383"/>
      <c r="R173" s="383"/>
      <c r="S173" s="383"/>
      <c r="T173" s="384"/>
      <c r="U173" s="652"/>
      <c r="V173" s="794"/>
      <c r="W173" s="185" t="s">
        <v>747</v>
      </c>
      <c r="AB173" s="185" t="s">
        <v>747</v>
      </c>
      <c r="AE173" s="888"/>
      <c r="AF173" s="888"/>
    </row>
    <row r="174" spans="4:32" ht="16.5" thickBot="1">
      <c r="D174" s="647"/>
      <c r="E174" s="647"/>
      <c r="F174" s="534" t="s">
        <v>1012</v>
      </c>
      <c r="G174" s="4" t="s">
        <v>1013</v>
      </c>
      <c r="H174" s="178" t="s">
        <v>1014</v>
      </c>
      <c r="I174" s="4" t="s">
        <v>1015</v>
      </c>
      <c r="J174" s="5" t="s">
        <v>1016</v>
      </c>
      <c r="K174" s="183" t="s">
        <v>1018</v>
      </c>
      <c r="L174" s="6" t="s">
        <v>1019</v>
      </c>
      <c r="M174" s="184" t="s">
        <v>1020</v>
      </c>
      <c r="N174" s="6"/>
      <c r="O174" s="7"/>
      <c r="P174" s="179" t="s">
        <v>765</v>
      </c>
      <c r="Q174" s="2"/>
      <c r="R174" s="2"/>
      <c r="S174" s="2"/>
      <c r="T174" s="3"/>
      <c r="U174" s="653"/>
      <c r="V174" s="795"/>
      <c r="W174" s="186" t="s">
        <v>814</v>
      </c>
      <c r="AB174" s="186" t="s">
        <v>815</v>
      </c>
      <c r="AE174" s="888"/>
      <c r="AF174" s="888"/>
    </row>
    <row r="175" spans="4:32">
      <c r="D175" s="295"/>
      <c r="E175" s="296"/>
      <c r="F175" s="297"/>
      <c r="G175" s="298"/>
      <c r="H175" s="299"/>
      <c r="I175" s="298"/>
      <c r="J175" s="298"/>
      <c r="K175" s="300"/>
      <c r="L175" s="298"/>
      <c r="M175" s="299"/>
      <c r="N175" s="298"/>
      <c r="O175" s="298"/>
      <c r="P175" s="299"/>
      <c r="Q175" s="298"/>
      <c r="R175" s="298"/>
      <c r="S175" s="298"/>
      <c r="T175" s="298"/>
      <c r="U175" s="301"/>
      <c r="V175" s="302"/>
      <c r="W175" s="273" t="str">
        <f>$AF$170</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CO1.3. Justifier les solutions constructives d’un produit au regard des performances environnementales et estimer leur impact sur l’efficacité globale O3 - Analyser l’organisation fonctionnelle et structurelle d’un produit CO3.1. Identifier et caractériser les fonctions et les constituants d’un produit ainsi que ses entrées/sorties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1.5. Approche environnementale 1.5.2. Mise à disposition des ressources 1.5.3. Utilisation raisonnée des ressources 1.5.3. Utilisation raisonnée des ressources 2.2. Approche fonctionnelle et structurelle des ossatures et des enveloppes 2.2.1. Typologie des enveloppes 3.1. Modélisations et simulations 3.1.2. Paramétrage d’un modèle 3.1.3. Paramétrage d’une simulation3.1.4. Post-traitement et analyse des résultats 3.3. Comportement énergétique des produits 4.1. Outils de représentation du réel 4.1.2. Outils de représentation schématique 4.3. Conception des produits 4.3.3. Efficacité énergétique passive et active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CO1.2. Justifier le choix d’une solution selon des contraintes d’ergonomie et de design O5 – Imaginer une solution, répondre à un besoin CO5.3. Mettre en évidence les constituants d’un produit à partir des diagrammes pertinents. CO5.5. Proposer des solutions à un problème technique identifié en participant à des démarches de créativité, choisir et justifier la solution retenue CO5.4. Planifier un projet (diagramme de Gantt, chemin critique) en utilisant les outils adaptés et en prenant en compte les données technicoéconomiques 1.1. La démarche de projet 1.1.1. Les projets industriels 1.1.3. Approche design et architecturale des produits 1.3. Compétitivité des produits 1.3.1. Paramètres de la compétitivité 1.5. Approche environnementale 1.5.1. Cycle de vie 4.1. Outils de représentation du réel 4.1.1. Représentation numérique des produits 4.2. Démarches de conception 4.2.1. Amélioration de la performance environnementale d’un produit 4.2.2. Choix des matériaux </v>
      </c>
      <c r="X175" s="264" t="s">
        <v>740</v>
      </c>
      <c r="AB175" t="s">
        <v>1330</v>
      </c>
      <c r="AE175" s="888"/>
      <c r="AF175" s="888"/>
    </row>
    <row r="176" spans="4:32" ht="18.75" thickBot="1">
      <c r="Y176" s="396" t="s">
        <v>1021</v>
      </c>
      <c r="Z176" s="292">
        <f xml:space="preserve"> SUM(Z171,AE171)</f>
        <v>36</v>
      </c>
      <c r="AA176" s="397"/>
      <c r="AE176" s="888"/>
      <c r="AF176" s="888"/>
    </row>
    <row r="177" spans="1:32" ht="15" customHeight="1">
      <c r="A177" s="192" t="s">
        <v>816</v>
      </c>
      <c r="D177" s="811" t="s">
        <v>1310</v>
      </c>
      <c r="E177" s="812"/>
      <c r="F177" s="812"/>
      <c r="G177" s="812"/>
      <c r="H177" s="812"/>
      <c r="I177" s="812"/>
      <c r="J177" s="812"/>
      <c r="K177" s="812"/>
      <c r="L177" s="812"/>
      <c r="M177" s="812"/>
      <c r="N177" s="812"/>
      <c r="O177" s="812"/>
      <c r="P177" s="812"/>
      <c r="Q177" s="812"/>
      <c r="R177" s="812"/>
      <c r="S177" s="812"/>
      <c r="T177" s="812"/>
      <c r="U177" s="812"/>
      <c r="V177" s="745" t="s">
        <v>1366</v>
      </c>
      <c r="W177" s="745"/>
      <c r="X177" s="745"/>
      <c r="Y177" s="745"/>
      <c r="Z177" s="745"/>
      <c r="AA177" s="745"/>
      <c r="AB177" s="745"/>
      <c r="AC177" s="745"/>
      <c r="AD177" s="746"/>
      <c r="AE177" s="888"/>
      <c r="AF177" s="888"/>
    </row>
    <row r="178" spans="1:32" ht="16.5" customHeight="1">
      <c r="A178" s="193" t="s">
        <v>11</v>
      </c>
      <c r="D178" s="813"/>
      <c r="E178" s="814"/>
      <c r="F178" s="814"/>
      <c r="G178" s="814"/>
      <c r="H178" s="814"/>
      <c r="I178" s="814"/>
      <c r="J178" s="814"/>
      <c r="K178" s="814"/>
      <c r="L178" s="814"/>
      <c r="M178" s="814"/>
      <c r="N178" s="814"/>
      <c r="O178" s="814"/>
      <c r="P178" s="814"/>
      <c r="Q178" s="814"/>
      <c r="R178" s="814"/>
      <c r="S178" s="814"/>
      <c r="T178" s="814"/>
      <c r="U178" s="814"/>
      <c r="V178" s="747"/>
      <c r="W178" s="747"/>
      <c r="X178" s="747"/>
      <c r="Y178" s="747"/>
      <c r="Z178" s="747"/>
      <c r="AA178" s="747"/>
      <c r="AB178" s="747"/>
      <c r="AC178" s="747"/>
      <c r="AD178" s="748"/>
      <c r="AE178" s="888"/>
      <c r="AF178" s="888"/>
    </row>
    <row r="179" spans="1:32" ht="15.75" customHeight="1" thickBot="1">
      <c r="A179" s="195" t="s">
        <v>726</v>
      </c>
      <c r="B179" s="275"/>
      <c r="D179" s="815"/>
      <c r="E179" s="816"/>
      <c r="F179" s="816"/>
      <c r="G179" s="816"/>
      <c r="H179" s="816"/>
      <c r="I179" s="816"/>
      <c r="J179" s="816"/>
      <c r="K179" s="816"/>
      <c r="L179" s="816"/>
      <c r="M179" s="816"/>
      <c r="N179" s="816"/>
      <c r="O179" s="816"/>
      <c r="P179" s="816"/>
      <c r="Q179" s="816"/>
      <c r="R179" s="816"/>
      <c r="S179" s="816"/>
      <c r="T179" s="816"/>
      <c r="U179" s="814"/>
      <c r="V179" s="747"/>
      <c r="W179" s="747"/>
      <c r="X179" s="747"/>
      <c r="Y179" s="747"/>
      <c r="Z179" s="747"/>
      <c r="AA179" s="747"/>
      <c r="AB179" s="747"/>
      <c r="AC179" s="747"/>
      <c r="AD179" s="748"/>
      <c r="AE179" s="888"/>
      <c r="AF179" s="888"/>
    </row>
    <row r="180" spans="1:32" ht="15.75" customHeight="1" thickBot="1">
      <c r="A180" s="285" t="s">
        <v>743</v>
      </c>
      <c r="B180" s="276"/>
      <c r="D180" s="666" t="s">
        <v>704</v>
      </c>
      <c r="E180" s="667"/>
      <c r="F180" s="666" t="s">
        <v>704</v>
      </c>
      <c r="G180" s="668"/>
      <c r="H180" s="668"/>
      <c r="I180" s="668"/>
      <c r="J180" s="667"/>
      <c r="K180" s="666" t="s">
        <v>704</v>
      </c>
      <c r="L180" s="668"/>
      <c r="M180" s="668"/>
      <c r="N180" s="668"/>
      <c r="O180" s="667"/>
      <c r="P180" s="666" t="s">
        <v>704</v>
      </c>
      <c r="Q180" s="668"/>
      <c r="R180" s="668"/>
      <c r="S180" s="668"/>
      <c r="T180" s="667"/>
      <c r="U180" s="817"/>
      <c r="V180" s="747"/>
      <c r="W180" s="749"/>
      <c r="X180" s="749"/>
      <c r="Y180" s="749"/>
      <c r="Z180" s="749"/>
      <c r="AA180" s="749"/>
      <c r="AB180" s="749"/>
      <c r="AC180" s="749"/>
      <c r="AD180" s="750"/>
      <c r="AE180" s="888"/>
      <c r="AF180" s="888"/>
    </row>
    <row r="181" spans="1:32" ht="16.5" thickBot="1">
      <c r="A181" s="194" t="s">
        <v>744</v>
      </c>
      <c r="B181" s="276"/>
      <c r="D181" s="632" t="s">
        <v>10</v>
      </c>
      <c r="E181" s="633"/>
      <c r="F181" s="632" t="s">
        <v>2</v>
      </c>
      <c r="G181" s="634"/>
      <c r="H181" s="634"/>
      <c r="I181" s="634"/>
      <c r="J181" s="633"/>
      <c r="K181" s="632" t="s">
        <v>0</v>
      </c>
      <c r="L181" s="634"/>
      <c r="M181" s="634"/>
      <c r="N181" s="634"/>
      <c r="O181" s="633"/>
      <c r="P181" s="632" t="s">
        <v>1</v>
      </c>
      <c r="Q181" s="634"/>
      <c r="R181" s="634"/>
      <c r="S181" s="634"/>
      <c r="T181" s="633"/>
      <c r="U181" s="817"/>
      <c r="V181" s="900" t="s">
        <v>745</v>
      </c>
      <c r="W181" s="711" t="s">
        <v>731</v>
      </c>
      <c r="X181" s="712"/>
      <c r="Y181" s="713"/>
      <c r="AB181" s="700" t="s">
        <v>732</v>
      </c>
      <c r="AC181" s="701"/>
      <c r="AD181" s="702"/>
      <c r="AE181" s="888"/>
      <c r="AF181" s="888"/>
    </row>
    <row r="182" spans="1:32" ht="16.5" thickBot="1">
      <c r="A182" s="551" t="s">
        <v>745</v>
      </c>
      <c r="B182" s="276"/>
      <c r="D182" s="635" t="s">
        <v>707</v>
      </c>
      <c r="E182" s="636"/>
      <c r="F182" s="637" t="s">
        <v>3</v>
      </c>
      <c r="G182" s="638"/>
      <c r="H182" s="638"/>
      <c r="I182" s="638"/>
      <c r="J182" s="639"/>
      <c r="K182" s="637" t="s">
        <v>3</v>
      </c>
      <c r="L182" s="638"/>
      <c r="M182" s="638"/>
      <c r="N182" s="638"/>
      <c r="O182" s="639"/>
      <c r="P182" s="640" t="s">
        <v>3</v>
      </c>
      <c r="Q182" s="641"/>
      <c r="R182" s="641"/>
      <c r="S182" s="641"/>
      <c r="T182" s="642"/>
      <c r="U182" s="818"/>
      <c r="V182" s="900"/>
      <c r="W182" s="714"/>
      <c r="X182" s="715"/>
      <c r="Y182" s="716"/>
      <c r="AB182" s="703"/>
      <c r="AC182" s="704"/>
      <c r="AD182" s="705"/>
      <c r="AE182" s="888"/>
      <c r="AF182" s="888"/>
    </row>
    <row r="183" spans="1:32" ht="18" customHeight="1">
      <c r="A183" s="196" t="s">
        <v>746</v>
      </c>
      <c r="B183" s="276"/>
      <c r="C183" s="905" t="s">
        <v>744</v>
      </c>
      <c r="D183" s="908" t="s">
        <v>705</v>
      </c>
      <c r="E183" s="908" t="s">
        <v>728</v>
      </c>
      <c r="F183" s="766" t="s">
        <v>4</v>
      </c>
      <c r="G183" s="767"/>
      <c r="H183" s="767"/>
      <c r="I183" s="767"/>
      <c r="J183" s="768"/>
      <c r="K183" s="760" t="s">
        <v>5</v>
      </c>
      <c r="L183" s="761"/>
      <c r="M183" s="761"/>
      <c r="N183" s="761"/>
      <c r="O183" s="762"/>
      <c r="P183" s="754" t="s">
        <v>6</v>
      </c>
      <c r="Q183" s="755"/>
      <c r="R183" s="755"/>
      <c r="S183" s="755"/>
      <c r="T183" s="756"/>
      <c r="U183" s="902" t="s">
        <v>7</v>
      </c>
      <c r="V183" s="900"/>
      <c r="W183" s="692" t="s">
        <v>18</v>
      </c>
      <c r="X183" s="692"/>
      <c r="Y183" s="692"/>
      <c r="AB183" s="692" t="s">
        <v>18</v>
      </c>
      <c r="AC183" s="692"/>
      <c r="AD183" s="692"/>
      <c r="AE183" s="888"/>
      <c r="AF183" s="888"/>
    </row>
    <row r="184" spans="1:32" ht="18" customHeight="1">
      <c r="A184" s="197" t="s">
        <v>937</v>
      </c>
      <c r="B184" s="276"/>
      <c r="C184" s="906"/>
      <c r="D184" s="909"/>
      <c r="E184" s="909"/>
      <c r="F184" s="769"/>
      <c r="G184" s="770"/>
      <c r="H184" s="770"/>
      <c r="I184" s="770"/>
      <c r="J184" s="771"/>
      <c r="K184" s="763"/>
      <c r="L184" s="764"/>
      <c r="M184" s="764"/>
      <c r="N184" s="764"/>
      <c r="O184" s="765"/>
      <c r="P184" s="757"/>
      <c r="Q184" s="758"/>
      <c r="R184" s="758"/>
      <c r="S184" s="758"/>
      <c r="T184" s="759"/>
      <c r="U184" s="903"/>
      <c r="V184" s="900"/>
      <c r="W184" s="539" t="str">
        <f>'Objectifs et Compétences'!$B$8</f>
        <v xml:space="preserve">O1 -  Caractériser des produits ou des constituants privilégiant un usage raisonné du point de vue développement durable </v>
      </c>
      <c r="X184" s="279"/>
      <c r="Y184" s="279"/>
      <c r="Z184" s="274" t="s">
        <v>1011</v>
      </c>
      <c r="AA184" s="279" t="str">
        <f>W184&amp;X184&amp;Y184</f>
        <v xml:space="preserve">O1 -  Caractériser des produits ou des constituants privilégiant un usage raisonné du point de vue développement durable </v>
      </c>
      <c r="AB184" s="587" t="str">
        <f>'Objectifs et Compétences'!$B$11</f>
        <v xml:space="preserve">O2 - Identifier les éléments influents du développement d’un produit  </v>
      </c>
      <c r="AC184" s="279"/>
      <c r="AD184" s="279"/>
      <c r="AF184" s="279" t="str">
        <f>AB184&amp;AC184&amp;AD184&amp;AA210</f>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v>
      </c>
    </row>
    <row r="185" spans="1:32">
      <c r="A185" s="550" t="s">
        <v>938</v>
      </c>
      <c r="B185" s="276"/>
      <c r="C185" s="906"/>
      <c r="D185" s="910"/>
      <c r="E185" s="909"/>
      <c r="F185" s="382"/>
      <c r="G185" s="383"/>
      <c r="H185" s="383"/>
      <c r="I185" s="383"/>
      <c r="J185" s="384"/>
      <c r="K185" s="388"/>
      <c r="L185" s="389"/>
      <c r="M185" s="389"/>
      <c r="N185" s="389"/>
      <c r="O185" s="390"/>
      <c r="P185" s="385"/>
      <c r="Q185" s="386"/>
      <c r="R185" s="386"/>
      <c r="S185" s="386"/>
      <c r="T185" s="387"/>
      <c r="U185" s="903"/>
      <c r="V185" s="900"/>
      <c r="W185" s="418" t="str">
        <f>'Objectifs et Compétences'!$D$8</f>
        <v xml:space="preserve">CO1.1. Justifier les choix des structures matérielles et/ou logicielles d’un produit, identifier les flux mis en œuvre dans une approche de développement durable </v>
      </c>
      <c r="X185" s="535"/>
      <c r="Z185" s="274" t="s">
        <v>1011</v>
      </c>
      <c r="AA185" s="274" t="str">
        <f>AA184&amp;W185&amp;X185&amp;Y185</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v>
      </c>
      <c r="AB185" t="str">
        <f>'Objectifs et Compétences'!$D$12</f>
        <v xml:space="preserve">CO2.2. Évaluer la compétitivité d’un produit d’un point de vue technique et économique </v>
      </c>
      <c r="AF185" s="274" t="str">
        <f>AF184&amp;AB185&amp;AC185&amp;AD185</f>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v>
      </c>
    </row>
    <row r="186" spans="1:32" ht="18.75" thickBot="1">
      <c r="A186" s="285" t="s">
        <v>997</v>
      </c>
      <c r="B186" s="276"/>
      <c r="C186" s="906"/>
      <c r="D186" s="910"/>
      <c r="E186" s="912"/>
      <c r="F186" s="281" t="s">
        <v>1012</v>
      </c>
      <c r="G186" s="282" t="s">
        <v>1013</v>
      </c>
      <c r="H186" s="282" t="s">
        <v>1014</v>
      </c>
      <c r="I186" s="282" t="s">
        <v>1015</v>
      </c>
      <c r="J186" s="282" t="s">
        <v>1016</v>
      </c>
      <c r="K186" s="180" t="s">
        <v>1018</v>
      </c>
      <c r="L186" s="4" t="s">
        <v>1019</v>
      </c>
      <c r="M186" s="4" t="s">
        <v>1020</v>
      </c>
      <c r="N186" s="4"/>
      <c r="O186" s="5"/>
      <c r="P186" s="283" t="s">
        <v>765</v>
      </c>
      <c r="Q186" s="6"/>
      <c r="R186" s="6"/>
      <c r="S186" s="6"/>
      <c r="T186" s="7"/>
      <c r="U186" s="903"/>
      <c r="V186" s="900"/>
      <c r="W186" s="290"/>
      <c r="AA186" s="274" t="str">
        <f t="shared" ref="AA186:AA193" si="16">AA185&amp;W186&amp;X186&amp;Y186</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v>
      </c>
      <c r="AB186" s="11" t="str">
        <f>'Objectifs et Compétences'!$B$20</f>
        <v xml:space="preserve">O5 – Imaginer une solution, répondre à un besoin </v>
      </c>
      <c r="AF186" s="274" t="str">
        <f t="shared" ref="AF186:AF193" si="17">AF185&amp;AB186&amp;AC186&amp;AD186</f>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v>
      </c>
    </row>
    <row r="187" spans="1:32" ht="18">
      <c r="A187" s="286" t="s">
        <v>1300</v>
      </c>
      <c r="C187" s="906"/>
      <c r="D187" s="910"/>
      <c r="E187" s="908" t="s">
        <v>729</v>
      </c>
      <c r="F187" s="754" t="s">
        <v>6</v>
      </c>
      <c r="G187" s="755"/>
      <c r="H187" s="755"/>
      <c r="I187" s="755"/>
      <c r="J187" s="756"/>
      <c r="K187" s="766" t="s">
        <v>4</v>
      </c>
      <c r="L187" s="767"/>
      <c r="M187" s="767"/>
      <c r="N187" s="767"/>
      <c r="O187" s="768"/>
      <c r="P187" s="760" t="s">
        <v>5</v>
      </c>
      <c r="Q187" s="761"/>
      <c r="R187" s="761"/>
      <c r="S187" s="761"/>
      <c r="T187" s="762"/>
      <c r="U187" s="903"/>
      <c r="V187" s="900"/>
      <c r="W187" s="539" t="str">
        <f>'Objectifs et Compétences'!$B$13</f>
        <v xml:space="preserve">O3 - Analyser l’organisation fonctionnelle et structurelle d’un produit </v>
      </c>
      <c r="AA187" s="274" t="str">
        <f t="shared" si="16"/>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v>
      </c>
      <c r="AB187" s="290" t="str">
        <f>'Objectifs et Compétences'!$D$21</f>
        <v xml:space="preserve">CO5.2. Identifier et justifier un problème technique à partir de l’analyse globale d’un produit (approche matière – énergie – information) </v>
      </c>
      <c r="AE187" s="162" t="s">
        <v>1011</v>
      </c>
      <c r="AF187" s="274" t="str">
        <f t="shared" si="17"/>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v>
      </c>
    </row>
    <row r="188" spans="1:32">
      <c r="A188" s="276"/>
      <c r="C188" s="906"/>
      <c r="D188" s="910"/>
      <c r="E188" s="909"/>
      <c r="F188" s="757"/>
      <c r="G188" s="758"/>
      <c r="H188" s="758"/>
      <c r="I188" s="758"/>
      <c r="J188" s="759"/>
      <c r="K188" s="769"/>
      <c r="L188" s="770"/>
      <c r="M188" s="770"/>
      <c r="N188" s="770"/>
      <c r="O188" s="771"/>
      <c r="P188" s="763"/>
      <c r="Q188" s="764"/>
      <c r="R188" s="764"/>
      <c r="S188" s="764"/>
      <c r="T188" s="765"/>
      <c r="U188" s="903"/>
      <c r="V188" s="900"/>
      <c r="W188" s="290" t="str">
        <f>'Objectifs et Compétences'!$D$13</f>
        <v xml:space="preserve">CO3.1. Identifier et caractériser les fonctions et les constituants d’un produit ainsi que ses entrées/sorties  </v>
      </c>
      <c r="AA188" s="274" t="str">
        <f t="shared" si="16"/>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v>
      </c>
      <c r="AB188" s="290" t="str">
        <f>'Objectifs et Compétences'!$D$26</f>
        <v xml:space="preserve">CO5.7. Définir la structure matérielle, la constitution d’un produit en fonction  des  caractéristiques  technico-économiques  et environnementales attendues </v>
      </c>
      <c r="AE188" s="162" t="s">
        <v>1011</v>
      </c>
      <c r="AF188" s="274" t="str">
        <f t="shared" si="17"/>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v>
      </c>
    </row>
    <row r="189" spans="1:32" ht="18">
      <c r="A189" s="276"/>
      <c r="C189" s="906"/>
      <c r="D189" s="910"/>
      <c r="E189" s="909"/>
      <c r="F189" s="385"/>
      <c r="G189" s="386"/>
      <c r="H189" s="386"/>
      <c r="I189" s="386"/>
      <c r="J189" s="387"/>
      <c r="K189" s="382"/>
      <c r="L189" s="383"/>
      <c r="M189" s="383"/>
      <c r="N189" s="383"/>
      <c r="O189" s="384"/>
      <c r="P189" s="388"/>
      <c r="Q189" s="389"/>
      <c r="R189" s="389"/>
      <c r="S189" s="389"/>
      <c r="T189" s="390"/>
      <c r="U189" s="903"/>
      <c r="V189" s="900"/>
      <c r="W189" s="377" t="str">
        <f>'Objectifs et Compétences'!$D$15</f>
        <v xml:space="preserve">CO3.3. Identifier et caractériser le fonctionnement temporel d’un produit ou d’un processus </v>
      </c>
      <c r="X189" s="380"/>
      <c r="Y189" s="380"/>
      <c r="AA189" s="274" t="str">
        <f t="shared" si="16"/>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v>
      </c>
      <c r="AB189" s="588" t="str">
        <f>'Objectifs et Compétences'!$B$48</f>
        <v xml:space="preserve">O7 – Expérimenter et réaliser des prototypes ou des maquettes </v>
      </c>
      <c r="AF189" s="274" t="str">
        <f t="shared" si="17"/>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v>
      </c>
    </row>
    <row r="190" spans="1:32" ht="16.5" thickBot="1">
      <c r="A190" s="276"/>
      <c r="C190" s="906"/>
      <c r="D190" s="910"/>
      <c r="E190" s="912"/>
      <c r="F190" s="283" t="s">
        <v>1012</v>
      </c>
      <c r="G190" s="287" t="s">
        <v>1013</v>
      </c>
      <c r="H190" s="287" t="s">
        <v>1014</v>
      </c>
      <c r="I190" s="287" t="s">
        <v>1015</v>
      </c>
      <c r="J190" s="6" t="s">
        <v>1016</v>
      </c>
      <c r="K190" s="179" t="s">
        <v>1018</v>
      </c>
      <c r="L190" s="282" t="s">
        <v>1019</v>
      </c>
      <c r="M190" s="282" t="s">
        <v>1020</v>
      </c>
      <c r="N190" s="282"/>
      <c r="O190" s="288"/>
      <c r="P190" s="289" t="s">
        <v>765</v>
      </c>
      <c r="Q190" s="4"/>
      <c r="R190" s="4"/>
      <c r="S190" s="4"/>
      <c r="T190" s="5"/>
      <c r="U190" s="903"/>
      <c r="V190" s="900"/>
      <c r="W190" s="264"/>
      <c r="AA190" s="274" t="str">
        <f t="shared" si="16"/>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v>
      </c>
      <c r="AB190" s="369" t="str">
        <f>'Objectifs et Compétences'!$D$48</f>
        <v xml:space="preserve">CO7.1. Réaliser et valider un prototype ou une maquette obtenus en réponse à tout ou partie du cahier des charges initial. </v>
      </c>
      <c r="AE190" s="162" t="s">
        <v>1011</v>
      </c>
      <c r="AF190" s="274" t="str">
        <f t="shared" si="17"/>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v>
      </c>
    </row>
    <row r="191" spans="1:32">
      <c r="C191" s="906"/>
      <c r="D191" s="910"/>
      <c r="E191" s="908" t="s">
        <v>730</v>
      </c>
      <c r="F191" s="760" t="s">
        <v>5</v>
      </c>
      <c r="G191" s="761"/>
      <c r="H191" s="761"/>
      <c r="I191" s="761"/>
      <c r="J191" s="762"/>
      <c r="K191" s="754" t="s">
        <v>6</v>
      </c>
      <c r="L191" s="755"/>
      <c r="M191" s="755"/>
      <c r="N191" s="755"/>
      <c r="O191" s="756"/>
      <c r="P191" s="766" t="s">
        <v>4</v>
      </c>
      <c r="Q191" s="767"/>
      <c r="R191" s="767"/>
      <c r="S191" s="767"/>
      <c r="T191" s="768"/>
      <c r="U191" s="903"/>
      <c r="V191" s="900"/>
      <c r="AA191" s="274" t="str">
        <f t="shared" si="16"/>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v>
      </c>
      <c r="AB191" s="290"/>
      <c r="AF191" s="274" t="str">
        <f t="shared" si="17"/>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v>
      </c>
    </row>
    <row r="192" spans="1:32">
      <c r="C192" s="906"/>
      <c r="D192" s="910"/>
      <c r="E192" s="909"/>
      <c r="F192" s="763"/>
      <c r="G192" s="764"/>
      <c r="H192" s="764"/>
      <c r="I192" s="764"/>
      <c r="J192" s="765"/>
      <c r="K192" s="757"/>
      <c r="L192" s="758"/>
      <c r="M192" s="758"/>
      <c r="N192" s="758"/>
      <c r="O192" s="759"/>
      <c r="P192" s="769"/>
      <c r="Q192" s="770"/>
      <c r="R192" s="770"/>
      <c r="S192" s="770"/>
      <c r="T192" s="771"/>
      <c r="U192" s="903"/>
      <c r="V192" s="900"/>
      <c r="AA192" s="274" t="str">
        <f t="shared" si="16"/>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v>
      </c>
      <c r="AB192" s="290"/>
      <c r="AF192" s="274" t="str">
        <f t="shared" si="17"/>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v>
      </c>
    </row>
    <row r="193" spans="3:32">
      <c r="C193" s="906"/>
      <c r="D193" s="910"/>
      <c r="E193" s="909"/>
      <c r="F193" s="388"/>
      <c r="G193" s="389"/>
      <c r="H193" s="389"/>
      <c r="I193" s="389"/>
      <c r="J193" s="390"/>
      <c r="K193" s="385"/>
      <c r="L193" s="386"/>
      <c r="M193" s="386"/>
      <c r="N193" s="386"/>
      <c r="O193" s="387"/>
      <c r="P193" s="382"/>
      <c r="Q193" s="383"/>
      <c r="R193" s="383"/>
      <c r="S193" s="383"/>
      <c r="T193" s="384"/>
      <c r="U193" s="903"/>
      <c r="V193" s="900"/>
      <c r="AA193" s="274" t="str">
        <f t="shared" si="16"/>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v>
      </c>
      <c r="AB193" s="290"/>
      <c r="AF193" s="274" t="str">
        <f t="shared" si="17"/>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v>
      </c>
    </row>
    <row r="194" spans="3:32" ht="18.75" thickBot="1">
      <c r="C194" s="907"/>
      <c r="D194" s="911"/>
      <c r="E194" s="912"/>
      <c r="F194" s="289" t="s">
        <v>1012</v>
      </c>
      <c r="G194" s="391" t="s">
        <v>1013</v>
      </c>
      <c r="H194" s="391" t="s">
        <v>1014</v>
      </c>
      <c r="I194" s="391" t="s">
        <v>1015</v>
      </c>
      <c r="J194" s="391" t="s">
        <v>1016</v>
      </c>
      <c r="K194" s="181" t="s">
        <v>1018</v>
      </c>
      <c r="L194" s="6" t="s">
        <v>1019</v>
      </c>
      <c r="M194" s="6" t="s">
        <v>1020</v>
      </c>
      <c r="N194" s="6"/>
      <c r="O194" s="7"/>
      <c r="P194" s="177" t="s">
        <v>765</v>
      </c>
      <c r="Q194" s="291"/>
      <c r="R194" s="291"/>
      <c r="S194" s="291"/>
      <c r="T194" s="8"/>
      <c r="U194" s="904"/>
      <c r="V194" s="900"/>
      <c r="W194" s="693" t="s">
        <v>17</v>
      </c>
      <c r="X194" s="693"/>
      <c r="Y194" s="693"/>
      <c r="AB194" s="693" t="s">
        <v>17</v>
      </c>
      <c r="AC194" s="693"/>
      <c r="AD194" s="693"/>
      <c r="AF194" s="274"/>
    </row>
    <row r="195" spans="3:32">
      <c r="D195" s="643" t="s">
        <v>705</v>
      </c>
      <c r="E195" s="643"/>
      <c r="F195" s="766" t="s">
        <v>4</v>
      </c>
      <c r="G195" s="767"/>
      <c r="H195" s="767"/>
      <c r="I195" s="767"/>
      <c r="J195" s="768"/>
      <c r="K195" s="760" t="s">
        <v>5</v>
      </c>
      <c r="L195" s="761"/>
      <c r="M195" s="761"/>
      <c r="N195" s="761"/>
      <c r="O195" s="762"/>
      <c r="P195" s="754" t="s">
        <v>6</v>
      </c>
      <c r="Q195" s="755"/>
      <c r="R195" s="755"/>
      <c r="S195" s="755"/>
      <c r="T195" s="756"/>
      <c r="U195" s="902" t="s">
        <v>8</v>
      </c>
      <c r="V195" s="900"/>
      <c r="W195" s="9" t="str">
        <f>'Programme I2D'!$A$57</f>
        <v xml:space="preserve">1.5. Approche environnementale </v>
      </c>
      <c r="Z195" s="371"/>
      <c r="AA195" s="274" t="str">
        <f>AA193&amp;W195&amp;X195&amp;Y195</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v>
      </c>
      <c r="AB195" s="9" t="str">
        <f>'Programme IT'!$A$2</f>
        <v xml:space="preserve">1.1. La démarche de projet </v>
      </c>
      <c r="AF195" s="274" t="str">
        <f>AF193&amp;AB195&amp;AC195&amp;AD195</f>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v>
      </c>
    </row>
    <row r="196" spans="3:32">
      <c r="D196" s="644"/>
      <c r="E196" s="644"/>
      <c r="F196" s="769"/>
      <c r="G196" s="770"/>
      <c r="H196" s="770"/>
      <c r="I196" s="770"/>
      <c r="J196" s="771"/>
      <c r="K196" s="763"/>
      <c r="L196" s="764"/>
      <c r="M196" s="764"/>
      <c r="N196" s="764"/>
      <c r="O196" s="765"/>
      <c r="P196" s="757"/>
      <c r="Q196" s="758"/>
      <c r="R196" s="758"/>
      <c r="S196" s="758"/>
      <c r="T196" s="759"/>
      <c r="U196" s="903"/>
      <c r="V196" s="900"/>
      <c r="W196" s="290" t="str">
        <f>'Programme I2D'!A60</f>
        <v xml:space="preserve">1.5.2. Mise à disposition des ressources </v>
      </c>
      <c r="Z196" s="413">
        <v>2</v>
      </c>
      <c r="AA196" s="274" t="str">
        <f>AA195&amp;W196&amp;X196&amp;Y196</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v>
      </c>
      <c r="AB196" s="264" t="str">
        <f>'Programme IT'!$A$3</f>
        <v xml:space="preserve">1.1.1. Les projets industriels </v>
      </c>
      <c r="AE196" s="162">
        <v>1</v>
      </c>
      <c r="AF196" s="274" t="str">
        <f>AF195&amp;AB196&amp;AC196&amp;AD196</f>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v>
      </c>
    </row>
    <row r="197" spans="3:32">
      <c r="D197" s="645"/>
      <c r="E197" s="644"/>
      <c r="F197" s="382"/>
      <c r="G197" s="383"/>
      <c r="H197" s="383"/>
      <c r="I197" s="383"/>
      <c r="J197" s="384"/>
      <c r="K197" s="388"/>
      <c r="L197" s="389"/>
      <c r="M197" s="389"/>
      <c r="N197" s="389"/>
      <c r="O197" s="390"/>
      <c r="P197" s="385"/>
      <c r="Q197" s="386"/>
      <c r="R197" s="386"/>
      <c r="S197" s="386"/>
      <c r="T197" s="387"/>
      <c r="U197" s="903"/>
      <c r="V197" s="900"/>
      <c r="W197" s="290" t="str">
        <f>'Programme I2D'!A63</f>
        <v xml:space="preserve">1.5.3. Utilisation raisonnée des ressources </v>
      </c>
      <c r="Z197" s="274">
        <v>2</v>
      </c>
      <c r="AA197" s="274" t="str">
        <f t="shared" ref="AA197:AA210" si="18">AA196&amp;W197&amp;X197&amp;Y197</f>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v>
      </c>
      <c r="AB197" s="264" t="str">
        <f>'Programme IT'!$A$14</f>
        <v xml:space="preserve">1.1.3. Approche design et architecturale des produits </v>
      </c>
      <c r="AE197" s="162">
        <v>1</v>
      </c>
      <c r="AF197" s="274" t="str">
        <f t="shared" ref="AF197:AF210" si="19">AF196&amp;AB197&amp;AC197&amp;AD197</f>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v>
      </c>
    </row>
    <row r="198" spans="3:32" ht="16.5" thickBot="1">
      <c r="D198" s="645"/>
      <c r="E198" s="647"/>
      <c r="F198" s="392" t="s">
        <v>1012</v>
      </c>
      <c r="G198" s="281" t="s">
        <v>1017</v>
      </c>
      <c r="H198" s="282" t="s">
        <v>1014</v>
      </c>
      <c r="I198" s="282" t="s">
        <v>1015</v>
      </c>
      <c r="J198" s="282" t="s">
        <v>1016</v>
      </c>
      <c r="K198" s="173" t="s">
        <v>1018</v>
      </c>
      <c r="L198" s="178" t="s">
        <v>1019</v>
      </c>
      <c r="M198" s="4" t="s">
        <v>1020</v>
      </c>
      <c r="N198" s="4"/>
      <c r="O198" s="5"/>
      <c r="P198" s="175" t="s">
        <v>765</v>
      </c>
      <c r="Q198" s="6"/>
      <c r="R198" s="6"/>
      <c r="S198" s="6"/>
      <c r="T198" s="6"/>
      <c r="U198" s="903"/>
      <c r="V198" s="900"/>
      <c r="W198" s="290"/>
      <c r="AA198"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v>
      </c>
      <c r="AB198" s="9" t="str">
        <f>'Programme IT'!$A$22</f>
        <v xml:space="preserve">1.2. Outils de l'ingénierie système  </v>
      </c>
      <c r="AC198" t="str">
        <f>'Programme IT'!$A$23</f>
        <v xml:space="preserve">1.2.1. Concepts de systèmes </v>
      </c>
      <c r="AE198" s="162">
        <v>0.5</v>
      </c>
      <c r="AF198"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v>
      </c>
    </row>
    <row r="199" spans="3:32">
      <c r="D199" s="645"/>
      <c r="E199" s="643"/>
      <c r="F199" s="754" t="s">
        <v>6</v>
      </c>
      <c r="G199" s="755"/>
      <c r="H199" s="755"/>
      <c r="I199" s="755"/>
      <c r="J199" s="756"/>
      <c r="K199" s="766" t="s">
        <v>4</v>
      </c>
      <c r="L199" s="767"/>
      <c r="M199" s="767"/>
      <c r="N199" s="767"/>
      <c r="O199" s="768"/>
      <c r="P199" s="760" t="s">
        <v>5</v>
      </c>
      <c r="Q199" s="761"/>
      <c r="R199" s="761"/>
      <c r="S199" s="761"/>
      <c r="T199" s="762"/>
      <c r="U199" s="903"/>
      <c r="V199" s="900"/>
      <c r="W199" s="9" t="str">
        <f>'Programme I2D'!A78</f>
        <v xml:space="preserve">2.2. Approche fonctionnelle et structurelle des ossatures et des enveloppes </v>
      </c>
      <c r="AA199"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v>
      </c>
      <c r="AB199" s="9" t="str">
        <f>'Programme IT'!$A$41</f>
        <v xml:space="preserve">1.3. Compétitivité des produits </v>
      </c>
      <c r="AC199" t="str">
        <f>'Programme IT'!$A$42</f>
        <v xml:space="preserve">1.3.1. Paramètres de la compétitivité </v>
      </c>
      <c r="AE199" s="162">
        <v>0.5</v>
      </c>
      <c r="AF199"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v>
      </c>
    </row>
    <row r="200" spans="3:32">
      <c r="D200" s="645"/>
      <c r="E200" s="644"/>
      <c r="F200" s="757"/>
      <c r="G200" s="758"/>
      <c r="H200" s="758"/>
      <c r="I200" s="758"/>
      <c r="J200" s="759"/>
      <c r="K200" s="769"/>
      <c r="L200" s="770"/>
      <c r="M200" s="770"/>
      <c r="N200" s="770"/>
      <c r="O200" s="771"/>
      <c r="P200" s="763"/>
      <c r="Q200" s="764"/>
      <c r="R200" s="764"/>
      <c r="S200" s="764"/>
      <c r="T200" s="765"/>
      <c r="U200" s="903"/>
      <c r="V200" s="900"/>
      <c r="W200" s="290" t="str">
        <f>'Programme I2D'!A83</f>
        <v xml:space="preserve">2.2.2. Typologie des ossatures </v>
      </c>
      <c r="Z200" s="274">
        <v>1</v>
      </c>
      <c r="AA200"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v>
      </c>
      <c r="AB200" s="9" t="str">
        <f>'Programme IT'!$A$52</f>
        <v xml:space="preserve">1.4. Créativité et innovation technologique </v>
      </c>
      <c r="AE200" s="162">
        <v>1</v>
      </c>
      <c r="AF200"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v>
      </c>
    </row>
    <row r="201" spans="3:32">
      <c r="D201" s="645"/>
      <c r="E201" s="644"/>
      <c r="F201" s="385"/>
      <c r="G201" s="386"/>
      <c r="H201" s="386"/>
      <c r="I201" s="386"/>
      <c r="J201" s="387"/>
      <c r="K201" s="382"/>
      <c r="L201" s="383"/>
      <c r="M201" s="383"/>
      <c r="N201" s="383"/>
      <c r="O201" s="384"/>
      <c r="P201" s="388"/>
      <c r="Q201" s="389"/>
      <c r="R201" s="389"/>
      <c r="S201" s="389"/>
      <c r="T201" s="390"/>
      <c r="U201" s="903"/>
      <c r="V201" s="900"/>
      <c r="W201" s="9" t="str">
        <f>'Programme I2D'!A114</f>
        <v xml:space="preserve">2.4. Approche fonctionnelle et structurelle d’une chaîne d’information </v>
      </c>
      <c r="AA201"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v>
      </c>
      <c r="AB201" s="9" t="str">
        <f>'Programme IT'!$A$57</f>
        <v xml:space="preserve">1.5. Approche environnementale </v>
      </c>
      <c r="AC201" t="str">
        <f>'Programme IT'!$A$58</f>
        <v xml:space="preserve">1.5.1. Cycle de vie </v>
      </c>
      <c r="AE201" s="162">
        <v>0.5</v>
      </c>
      <c r="AF201"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v>
      </c>
    </row>
    <row r="202" spans="3:32" ht="16.5" thickBot="1">
      <c r="D202" s="645"/>
      <c r="E202" s="647"/>
      <c r="F202" s="393" t="s">
        <v>1012</v>
      </c>
      <c r="G202" s="283" t="s">
        <v>1013</v>
      </c>
      <c r="H202" s="287" t="s">
        <v>1014</v>
      </c>
      <c r="I202" s="287" t="s">
        <v>1015</v>
      </c>
      <c r="J202" s="287" t="s">
        <v>1016</v>
      </c>
      <c r="K202" s="182" t="s">
        <v>1018</v>
      </c>
      <c r="L202" s="174" t="s">
        <v>1019</v>
      </c>
      <c r="M202" s="13" t="s">
        <v>1020</v>
      </c>
      <c r="N202" s="13"/>
      <c r="O202" s="3"/>
      <c r="P202" s="176" t="s">
        <v>765</v>
      </c>
      <c r="Q202" s="4"/>
      <c r="R202" s="4"/>
      <c r="S202" s="4"/>
      <c r="T202" s="4"/>
      <c r="U202" s="903"/>
      <c r="V202" s="900"/>
      <c r="W202" s="290" t="str">
        <f>'Programme I2D'!A133</f>
        <v xml:space="preserve">2.4.4. Transmission de l’information  </v>
      </c>
      <c r="Z202" s="274">
        <v>1</v>
      </c>
      <c r="AA202"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v>
      </c>
      <c r="AB202" s="9" t="str">
        <f>'Programme IT'!$A$252</f>
        <v xml:space="preserve">4.1. Outils de représentation du réel </v>
      </c>
      <c r="AC202" t="str">
        <f>'Programme IT'!$A$253</f>
        <v xml:space="preserve">4.1.1. Représentation numérique des produits </v>
      </c>
      <c r="AE202" s="162">
        <v>1</v>
      </c>
      <c r="AF202"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v>
      </c>
    </row>
    <row r="203" spans="3:32">
      <c r="D203" s="645"/>
      <c r="E203" s="643"/>
      <c r="F203" s="760" t="s">
        <v>5</v>
      </c>
      <c r="G203" s="761"/>
      <c r="H203" s="761"/>
      <c r="I203" s="761"/>
      <c r="J203" s="762"/>
      <c r="K203" s="754" t="s">
        <v>6</v>
      </c>
      <c r="L203" s="755"/>
      <c r="M203" s="755"/>
      <c r="N203" s="755"/>
      <c r="O203" s="756"/>
      <c r="P203" s="766" t="s">
        <v>4</v>
      </c>
      <c r="Q203" s="767"/>
      <c r="R203" s="767"/>
      <c r="S203" s="767"/>
      <c r="T203" s="768"/>
      <c r="U203" s="903"/>
      <c r="V203" s="900"/>
      <c r="W203" s="290" t="str">
        <f>'Programme I2D'!A141</f>
        <v xml:space="preserve">2.4.5. Structure d’une application logicielle </v>
      </c>
      <c r="Z203" s="274">
        <v>2</v>
      </c>
      <c r="AA203"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v>
      </c>
      <c r="AB203" s="9" t="str">
        <f>'Programme IT'!$A$267</f>
        <v xml:space="preserve">4.2. Démarches de conception </v>
      </c>
      <c r="AF203"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v>
      </c>
    </row>
    <row r="204" spans="3:32">
      <c r="D204" s="645"/>
      <c r="E204" s="644"/>
      <c r="F204" s="763"/>
      <c r="G204" s="764"/>
      <c r="H204" s="764"/>
      <c r="I204" s="764"/>
      <c r="J204" s="765"/>
      <c r="K204" s="757"/>
      <c r="L204" s="758"/>
      <c r="M204" s="758"/>
      <c r="N204" s="758"/>
      <c r="O204" s="759"/>
      <c r="P204" s="769"/>
      <c r="Q204" s="770"/>
      <c r="R204" s="770"/>
      <c r="S204" s="770"/>
      <c r="T204" s="771"/>
      <c r="U204" s="903"/>
      <c r="V204" s="900"/>
      <c r="W204" s="264"/>
      <c r="AA204"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v>
      </c>
      <c r="AB204" s="264" t="str">
        <f>'Programme IT'!$A$268</f>
        <v xml:space="preserve">4.2.1. Amélioration de la performance environnementale d’un produit </v>
      </c>
      <c r="AE204" s="162">
        <v>0.5</v>
      </c>
      <c r="AF204"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v>
      </c>
    </row>
    <row r="205" spans="3:32">
      <c r="D205" s="645"/>
      <c r="E205" s="644"/>
      <c r="F205" s="388"/>
      <c r="G205" s="389"/>
      <c r="H205" s="389"/>
      <c r="I205" s="389"/>
      <c r="J205" s="390"/>
      <c r="K205" s="385"/>
      <c r="L205" s="386"/>
      <c r="M205" s="386"/>
      <c r="N205" s="386"/>
      <c r="O205" s="387"/>
      <c r="P205" s="382"/>
      <c r="Q205" s="383"/>
      <c r="R205" s="383"/>
      <c r="S205" s="383"/>
      <c r="T205" s="384"/>
      <c r="U205" s="903"/>
      <c r="V205" s="900"/>
      <c r="W205" s="9" t="str">
        <f>'Programme I2D'!A221</f>
        <v xml:space="preserve">3.4. Comportement informationnel des produits </v>
      </c>
      <c r="AA205"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v>
      </c>
      <c r="AB205" s="264" t="str">
        <f>'Programme IT'!$A$271</f>
        <v xml:space="preserve">4.2.2. Choix des matériaux </v>
      </c>
      <c r="AE205" s="162">
        <v>0.5</v>
      </c>
      <c r="AF205"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v>
      </c>
    </row>
    <row r="206" spans="3:32" ht="16.5" thickBot="1">
      <c r="D206" s="646"/>
      <c r="E206" s="647"/>
      <c r="F206" s="394" t="s">
        <v>1012</v>
      </c>
      <c r="G206" s="289" t="s">
        <v>1013</v>
      </c>
      <c r="H206" s="391" t="s">
        <v>1014</v>
      </c>
      <c r="I206" s="391" t="s">
        <v>1015</v>
      </c>
      <c r="J206" s="391" t="s">
        <v>1016</v>
      </c>
      <c r="K206" s="183" t="s">
        <v>1018</v>
      </c>
      <c r="L206" s="175" t="s">
        <v>1019</v>
      </c>
      <c r="M206" s="172" t="s">
        <v>1020</v>
      </c>
      <c r="N206" s="172"/>
      <c r="O206" s="7"/>
      <c r="P206" s="174" t="s">
        <v>765</v>
      </c>
      <c r="Q206" s="2"/>
      <c r="R206" s="2"/>
      <c r="S206" s="2"/>
      <c r="T206" s="2"/>
      <c r="U206" s="904"/>
      <c r="V206" s="900"/>
      <c r="W206" s="290" t="str">
        <f>'Programme I2D'!$A$222</f>
        <v xml:space="preserve">3.4.1. Nature et représentation de l’information </v>
      </c>
      <c r="Z206" s="274">
        <v>4</v>
      </c>
      <c r="AA206"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v>
      </c>
      <c r="AB206" s="9" t="str">
        <f>'Programme IT'!$A$359</f>
        <v xml:space="preserve">5.3. Constituants de l’information </v>
      </c>
      <c r="AC206" t="str">
        <f>'Programme IT'!$A$367</f>
        <v xml:space="preserve">5.3.2. Constituants d’IHM </v>
      </c>
      <c r="AE206" s="162">
        <v>1</v>
      </c>
      <c r="AF206"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5.3. Constituants de l’information 5.3.2. Constituants d’IHM </v>
      </c>
    </row>
    <row r="207" spans="3:32">
      <c r="D207" s="643" t="s">
        <v>706</v>
      </c>
      <c r="E207" s="643"/>
      <c r="F207" s="766" t="s">
        <v>4</v>
      </c>
      <c r="G207" s="767"/>
      <c r="H207" s="767"/>
      <c r="I207" s="767"/>
      <c r="J207" s="768"/>
      <c r="K207" s="760" t="s">
        <v>5</v>
      </c>
      <c r="L207" s="761"/>
      <c r="M207" s="761"/>
      <c r="N207" s="761"/>
      <c r="O207" s="762"/>
      <c r="P207" s="754" t="s">
        <v>6</v>
      </c>
      <c r="Q207" s="755"/>
      <c r="R207" s="755"/>
      <c r="S207" s="755"/>
      <c r="T207" s="756"/>
      <c r="U207" s="902" t="s">
        <v>9</v>
      </c>
      <c r="V207" s="900"/>
      <c r="W207" s="9" t="str">
        <f>'Programme I2D'!$A$283</f>
        <v xml:space="preserve">4.3. Conception des produits </v>
      </c>
      <c r="AA207"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v>
      </c>
      <c r="AB207" s="9" t="str">
        <f>'Programme IT'!$A$383</f>
        <v xml:space="preserve">6.1. Moyens de prototypage rapide </v>
      </c>
      <c r="AE207" s="162">
        <v>1</v>
      </c>
      <c r="AF207"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5.3. Constituants de l’information 5.3.2. Constituants d’IHM 6.1. Moyens de prototypage rapide </v>
      </c>
    </row>
    <row r="208" spans="3:32">
      <c r="D208" s="644"/>
      <c r="E208" s="644"/>
      <c r="F208" s="769"/>
      <c r="G208" s="770"/>
      <c r="H208" s="770"/>
      <c r="I208" s="770"/>
      <c r="J208" s="771"/>
      <c r="K208" s="763"/>
      <c r="L208" s="764"/>
      <c r="M208" s="764"/>
      <c r="N208" s="764"/>
      <c r="O208" s="765"/>
      <c r="P208" s="757"/>
      <c r="Q208" s="758"/>
      <c r="R208" s="758"/>
      <c r="S208" s="758"/>
      <c r="T208" s="759"/>
      <c r="U208" s="903"/>
      <c r="V208" s="900"/>
      <c r="W208" s="290" t="str">
        <f>'Programme I2D'!$A$284</f>
        <v xml:space="preserve">4.3.1. Les réseaux intelligents </v>
      </c>
      <c r="Z208" s="274">
        <v>7</v>
      </c>
      <c r="AA208"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v>
      </c>
      <c r="AB208" s="9" t="str">
        <f>'Programme IT'!$A$400</f>
        <v xml:space="preserve">6.3. Vérification, validation et qualification du prototype d’un produit </v>
      </c>
      <c r="AE208" s="162">
        <v>0.5</v>
      </c>
      <c r="AF208"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5.3. Constituants de l’information 5.3.2. Constituants d’IHM 6.1. Moyens de prototypage rapide 6.3. Vérification, validation et qualification du prototype d’un produit </v>
      </c>
    </row>
    <row r="209" spans="1:32">
      <c r="D209" s="645"/>
      <c r="E209" s="644"/>
      <c r="F209" s="382"/>
      <c r="G209" s="383"/>
      <c r="H209" s="383"/>
      <c r="I209" s="383"/>
      <c r="J209" s="384"/>
      <c r="K209" s="388"/>
      <c r="L209" s="389"/>
      <c r="M209" s="389"/>
      <c r="N209" s="389"/>
      <c r="O209" s="390"/>
      <c r="P209" s="385"/>
      <c r="Q209" s="386"/>
      <c r="R209" s="386"/>
      <c r="S209" s="386"/>
      <c r="T209" s="387"/>
      <c r="U209" s="903"/>
      <c r="V209" s="900"/>
      <c r="W209" s="264" t="str">
        <f>'Programme I2D'!$A$305</f>
        <v xml:space="preserve">4.3.3. Efficacité énergétique passive et active d'un produit </v>
      </c>
      <c r="Z209" s="274">
        <v>2</v>
      </c>
      <c r="AA209"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v>
      </c>
      <c r="AF209"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5.3. Constituants de l’information 5.3.2. Constituants d’IHM 6.1. Moyens de prototypage rapide 6.3. Vérification, validation et qualification du prototype d’un produit </v>
      </c>
    </row>
    <row r="210" spans="1:32" ht="16.5" thickBot="1">
      <c r="D210" s="645"/>
      <c r="E210" s="647"/>
      <c r="F210" s="392" t="s">
        <v>1012</v>
      </c>
      <c r="G210" s="282" t="s">
        <v>1013</v>
      </c>
      <c r="H210" s="281" t="s">
        <v>1014</v>
      </c>
      <c r="I210" s="282" t="s">
        <v>1015</v>
      </c>
      <c r="J210" s="282" t="s">
        <v>1016</v>
      </c>
      <c r="K210" s="173" t="s">
        <v>1018</v>
      </c>
      <c r="L210" s="4" t="s">
        <v>1019</v>
      </c>
      <c r="M210" s="178" t="s">
        <v>1020</v>
      </c>
      <c r="N210" s="4"/>
      <c r="O210" s="5"/>
      <c r="P210" s="175" t="s">
        <v>765</v>
      </c>
      <c r="Q210" s="6"/>
      <c r="R210" s="6"/>
      <c r="S210" s="6"/>
      <c r="T210" s="6"/>
      <c r="U210" s="903"/>
      <c r="V210" s="900"/>
      <c r="W210" t="str">
        <f>'Programme I2D'!$A$319</f>
        <v xml:space="preserve">4.3.5. Conception informationnelle des produits </v>
      </c>
      <c r="Z210" s="274">
        <v>6</v>
      </c>
      <c r="AA210" s="274" t="str">
        <f t="shared" si="18"/>
        <v xml:space="preserve">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v>
      </c>
      <c r="AF210" s="274" t="str">
        <f t="shared" si="19"/>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5.3. Constituants de l’information 5.3.2. Constituants d’IHM 6.1. Moyens de prototypage rapide 6.3. Vérification, validation et qualification du prototype d’un produit </v>
      </c>
    </row>
    <row r="211" spans="1:32" ht="18">
      <c r="D211" s="645"/>
      <c r="E211" s="643"/>
      <c r="F211" s="754" t="s">
        <v>6</v>
      </c>
      <c r="G211" s="755"/>
      <c r="H211" s="755"/>
      <c r="I211" s="755"/>
      <c r="J211" s="756"/>
      <c r="K211" s="766" t="s">
        <v>4</v>
      </c>
      <c r="L211" s="767"/>
      <c r="M211" s="767"/>
      <c r="N211" s="767"/>
      <c r="O211" s="768"/>
      <c r="P211" s="760" t="s">
        <v>5</v>
      </c>
      <c r="Q211" s="761"/>
      <c r="R211" s="761"/>
      <c r="S211" s="761"/>
      <c r="T211" s="762"/>
      <c r="U211" s="903"/>
      <c r="V211" s="900"/>
      <c r="W211" s="706" t="s">
        <v>709</v>
      </c>
      <c r="X211" s="706"/>
      <c r="Y211" s="706"/>
      <c r="Z211" s="536">
        <f>SUM(Z195:Z210)</f>
        <v>27</v>
      </c>
      <c r="AB211" s="706" t="s">
        <v>709</v>
      </c>
      <c r="AC211" s="706"/>
      <c r="AD211" s="706"/>
      <c r="AE211" s="887">
        <f>SUM(AE195:AF210)</f>
        <v>9</v>
      </c>
      <c r="AF211" s="887"/>
    </row>
    <row r="212" spans="1:32" ht="18">
      <c r="D212" s="645"/>
      <c r="E212" s="644"/>
      <c r="F212" s="757"/>
      <c r="G212" s="758"/>
      <c r="H212" s="758"/>
      <c r="I212" s="758"/>
      <c r="J212" s="759"/>
      <c r="K212" s="769"/>
      <c r="L212" s="770"/>
      <c r="M212" s="770"/>
      <c r="N212" s="770"/>
      <c r="O212" s="771"/>
      <c r="P212" s="763"/>
      <c r="Q212" s="764"/>
      <c r="R212" s="764"/>
      <c r="S212" s="764"/>
      <c r="T212" s="765"/>
      <c r="U212" s="903"/>
      <c r="V212" s="900"/>
      <c r="W212" s="536"/>
      <c r="X212" s="536"/>
      <c r="Y212" s="536"/>
      <c r="AB212" s="536"/>
      <c r="AC212" s="536"/>
      <c r="AD212" s="536"/>
      <c r="AF212" s="535"/>
    </row>
    <row r="213" spans="1:32">
      <c r="D213" s="645"/>
      <c r="E213" s="644"/>
      <c r="F213" s="385"/>
      <c r="G213" s="386"/>
      <c r="H213" s="386"/>
      <c r="I213" s="386"/>
      <c r="J213" s="387"/>
      <c r="K213" s="382"/>
      <c r="L213" s="383"/>
      <c r="M213" s="383"/>
      <c r="N213" s="383"/>
      <c r="O213" s="384"/>
      <c r="P213" s="388"/>
      <c r="Q213" s="389"/>
      <c r="R213" s="389"/>
      <c r="S213" s="389"/>
      <c r="T213" s="390"/>
      <c r="U213" s="903"/>
      <c r="V213" s="900"/>
      <c r="W213" s="185" t="s">
        <v>747</v>
      </c>
      <c r="AB213" s="185" t="s">
        <v>747</v>
      </c>
      <c r="AE213" s="888"/>
      <c r="AF213" s="888"/>
    </row>
    <row r="214" spans="1:32" ht="16.5" thickBot="1">
      <c r="D214" s="645"/>
      <c r="E214" s="647"/>
      <c r="F214" s="393" t="s">
        <v>1012</v>
      </c>
      <c r="G214" s="287" t="s">
        <v>1013</v>
      </c>
      <c r="H214" s="283" t="s">
        <v>1014</v>
      </c>
      <c r="I214" s="287" t="s">
        <v>1015</v>
      </c>
      <c r="J214" s="287" t="s">
        <v>1016</v>
      </c>
      <c r="K214" s="182" t="s">
        <v>1018</v>
      </c>
      <c r="L214" s="13" t="s">
        <v>1019</v>
      </c>
      <c r="M214" s="174" t="s">
        <v>1020</v>
      </c>
      <c r="N214" s="13"/>
      <c r="O214" s="3"/>
      <c r="P214" s="176" t="s">
        <v>765</v>
      </c>
      <c r="Q214" s="4"/>
      <c r="R214" s="4"/>
      <c r="S214" s="4"/>
      <c r="T214" s="4"/>
      <c r="U214" s="903"/>
      <c r="V214" s="900"/>
      <c r="W214" s="186"/>
      <c r="AB214" s="186"/>
      <c r="AE214" s="888"/>
      <c r="AF214" s="888"/>
    </row>
    <row r="215" spans="1:32">
      <c r="D215" s="645"/>
      <c r="E215" s="643"/>
      <c r="F215" s="760" t="s">
        <v>5</v>
      </c>
      <c r="G215" s="761"/>
      <c r="H215" s="761"/>
      <c r="I215" s="761"/>
      <c r="J215" s="762"/>
      <c r="K215" s="754" t="s">
        <v>6</v>
      </c>
      <c r="L215" s="755"/>
      <c r="M215" s="755"/>
      <c r="N215" s="755"/>
      <c r="O215" s="756"/>
      <c r="P215" s="766" t="s">
        <v>4</v>
      </c>
      <c r="Q215" s="767"/>
      <c r="R215" s="767"/>
      <c r="S215" s="767"/>
      <c r="T215" s="768"/>
      <c r="U215" s="903"/>
      <c r="V215" s="900"/>
      <c r="W215" s="186"/>
      <c r="AB215" s="186"/>
      <c r="AE215" s="888"/>
      <c r="AF215" s="888"/>
    </row>
    <row r="216" spans="1:32">
      <c r="D216" s="645"/>
      <c r="E216" s="644"/>
      <c r="F216" s="763"/>
      <c r="G216" s="764"/>
      <c r="H216" s="764"/>
      <c r="I216" s="764"/>
      <c r="J216" s="765"/>
      <c r="K216" s="757"/>
      <c r="L216" s="758"/>
      <c r="M216" s="758"/>
      <c r="N216" s="758"/>
      <c r="O216" s="759"/>
      <c r="P216" s="769"/>
      <c r="Q216" s="770"/>
      <c r="R216" s="770"/>
      <c r="S216" s="770"/>
      <c r="T216" s="771"/>
      <c r="U216" s="903"/>
      <c r="V216" s="900"/>
      <c r="W216" s="186"/>
      <c r="AB216" s="186"/>
      <c r="AF216" s="535"/>
    </row>
    <row r="217" spans="1:32">
      <c r="D217" s="645"/>
      <c r="E217" s="644"/>
      <c r="F217" s="388"/>
      <c r="G217" s="389"/>
      <c r="H217" s="389"/>
      <c r="I217" s="389"/>
      <c r="J217" s="390"/>
      <c r="K217" s="385"/>
      <c r="L217" s="386"/>
      <c r="M217" s="386"/>
      <c r="N217" s="386"/>
      <c r="O217" s="387"/>
      <c r="P217" s="382"/>
      <c r="Q217" s="383"/>
      <c r="R217" s="383"/>
      <c r="S217" s="383"/>
      <c r="T217" s="384"/>
      <c r="U217" s="903"/>
      <c r="V217" s="900"/>
      <c r="W217" s="186"/>
      <c r="AB217" s="186"/>
      <c r="AE217" s="888"/>
      <c r="AF217" s="888"/>
    </row>
    <row r="218" spans="1:32" ht="16.5" thickBot="1">
      <c r="D218" s="646"/>
      <c r="E218" s="647"/>
      <c r="F218" s="534" t="s">
        <v>1012</v>
      </c>
      <c r="G218" s="4" t="s">
        <v>1013</v>
      </c>
      <c r="H218" s="178" t="s">
        <v>1014</v>
      </c>
      <c r="I218" s="4" t="s">
        <v>1015</v>
      </c>
      <c r="J218" s="5" t="s">
        <v>1016</v>
      </c>
      <c r="K218" s="183" t="s">
        <v>1018</v>
      </c>
      <c r="L218" s="6" t="s">
        <v>1019</v>
      </c>
      <c r="M218" s="184" t="s">
        <v>1020</v>
      </c>
      <c r="N218" s="6"/>
      <c r="O218" s="7"/>
      <c r="P218" s="179" t="s">
        <v>765</v>
      </c>
      <c r="Q218" s="2"/>
      <c r="R218" s="2"/>
      <c r="S218" s="2"/>
      <c r="T218" s="3"/>
      <c r="U218" s="904"/>
      <c r="V218" s="901"/>
      <c r="AB218" s="186"/>
      <c r="AE218" s="888"/>
      <c r="AF218" s="888"/>
    </row>
    <row r="219" spans="1:32">
      <c r="W219" s="273" t="str">
        <f>AF210</f>
        <v xml:space="preserve">O2 - Identifier les éléments influents du développement d’un produit  O1 -  Caractériser des produits ou des constituants privilégiant un usage raisonné du point de vue développement durable CO1.1. Justifier les choix des structures matérielles et/ou logicielles d’un produit, identifier les flux mis en œuvre dans une approche de développement durable O3 - Analyser l’organisation fonctionnelle et structurelle d’un produit CO3.1. Identifier et caractériser les fonctions et les constituants d’un produit ainsi que ses entrées/sorties  CO3.3. Identifier et caractériser le fonctionnement temporel d’un produit ou d’un processus 1.5. Approche environnementale 1.5.2. Mise à disposition des ressources 1.5.3. Utilisation raisonnée des ressources 2.2. Approche fonctionnelle et structurelle des ossatures et des enveloppes 2.2.2. Typologie des ossatures 2.4. Approche fonctionnelle et structurelle d’une chaîne d’information 2.4.4. Transmission de l’information  2.4.5. Structure d’une application logicielle 3.4. Comportement informationnel des produits 3.4.1. Nature et représentation de l’information 4.3. Conception des produits 4.3.1. Les réseaux intelligents 4.3.3. Efficacité énergétique passive et active d'un produit 4.3.5. Conception informationnelle des produits CO2.2. Évaluer la compétitivité d’un produit d’un point de vue technique et économique O5 – Imaginer une solution, répondre à un besoin CO5.2. Identifier et justifier un problème technique à partir de l’analyse globale d’un produit (approche matière – énergie – information) CO5.7. Définir la structure matérielle, la constitution d’un produit en fonction  des  caractéristiques  technico-économiques  et environnementales attendues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1.2. Outils de l'ingénierie système  1.2.1. Concepts de systèmes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5.3. Constituants de l’information 5.3.2. Constituants d’IHM 6.1. Moyens de prototypage rapide 6.3. Vérification, validation et qualification du prototype d’un produit </v>
      </c>
      <c r="X219" s="264" t="s">
        <v>741</v>
      </c>
      <c r="AE219" s="888"/>
      <c r="AF219" s="888"/>
    </row>
    <row r="220" spans="1:32" ht="18.75" thickBot="1">
      <c r="Y220" s="396" t="s">
        <v>1021</v>
      </c>
      <c r="Z220" s="536">
        <f xml:space="preserve"> SUM(Z211,AE211)</f>
        <v>36</v>
      </c>
      <c r="AA220" s="536"/>
      <c r="AE220" s="888"/>
      <c r="AF220" s="888"/>
    </row>
    <row r="221" spans="1:32" ht="15" customHeight="1">
      <c r="A221" s="192" t="s">
        <v>816</v>
      </c>
      <c r="D221" s="660" t="s">
        <v>820</v>
      </c>
      <c r="E221" s="661"/>
      <c r="F221" s="661"/>
      <c r="G221" s="661"/>
      <c r="H221" s="661"/>
      <c r="I221" s="661"/>
      <c r="J221" s="661"/>
      <c r="K221" s="661"/>
      <c r="L221" s="661"/>
      <c r="M221" s="661"/>
      <c r="N221" s="661"/>
      <c r="O221" s="661"/>
      <c r="P221" s="661"/>
      <c r="Q221" s="661"/>
      <c r="R221" s="661"/>
      <c r="S221" s="661"/>
      <c r="T221" s="661"/>
      <c r="U221" s="661"/>
      <c r="V221" s="739" t="s">
        <v>1367</v>
      </c>
      <c r="W221" s="739"/>
      <c r="X221" s="739"/>
      <c r="Y221" s="739"/>
      <c r="Z221" s="739"/>
      <c r="AA221" s="739"/>
      <c r="AB221" s="739"/>
      <c r="AC221" s="739"/>
      <c r="AD221" s="740"/>
      <c r="AE221" s="888"/>
      <c r="AF221" s="888"/>
    </row>
    <row r="222" spans="1:32" ht="16.5" customHeight="1">
      <c r="A222" s="193" t="s">
        <v>11</v>
      </c>
      <c r="D222" s="662"/>
      <c r="E222" s="663"/>
      <c r="F222" s="663"/>
      <c r="G222" s="663"/>
      <c r="H222" s="663"/>
      <c r="I222" s="663"/>
      <c r="J222" s="663"/>
      <c r="K222" s="663"/>
      <c r="L222" s="663"/>
      <c r="M222" s="663"/>
      <c r="N222" s="663"/>
      <c r="O222" s="663"/>
      <c r="P222" s="663"/>
      <c r="Q222" s="663"/>
      <c r="R222" s="663"/>
      <c r="S222" s="663"/>
      <c r="T222" s="663"/>
      <c r="U222" s="663"/>
      <c r="V222" s="741"/>
      <c r="W222" s="741"/>
      <c r="X222" s="741"/>
      <c r="Y222" s="741"/>
      <c r="Z222" s="741"/>
      <c r="AA222" s="741"/>
      <c r="AB222" s="741"/>
      <c r="AC222" s="741"/>
      <c r="AD222" s="742"/>
      <c r="AE222" s="888"/>
      <c r="AF222" s="888"/>
    </row>
    <row r="223" spans="1:32" ht="15.75" customHeight="1" thickBot="1">
      <c r="A223" s="195" t="s">
        <v>726</v>
      </c>
      <c r="B223" s="275"/>
      <c r="D223" s="664"/>
      <c r="E223" s="665"/>
      <c r="F223" s="665"/>
      <c r="G223" s="665"/>
      <c r="H223" s="665"/>
      <c r="I223" s="665"/>
      <c r="J223" s="665"/>
      <c r="K223" s="665"/>
      <c r="L223" s="665"/>
      <c r="M223" s="665"/>
      <c r="N223" s="665"/>
      <c r="O223" s="665"/>
      <c r="P223" s="665"/>
      <c r="Q223" s="665"/>
      <c r="R223" s="665"/>
      <c r="S223" s="665"/>
      <c r="T223" s="665"/>
      <c r="U223" s="663"/>
      <c r="V223" s="741"/>
      <c r="W223" s="741"/>
      <c r="X223" s="741"/>
      <c r="Y223" s="741"/>
      <c r="Z223" s="741"/>
      <c r="AA223" s="741"/>
      <c r="AB223" s="741"/>
      <c r="AC223" s="741"/>
      <c r="AD223" s="742"/>
      <c r="AE223" s="888"/>
      <c r="AF223" s="888"/>
    </row>
    <row r="224" spans="1:32" ht="15.75" customHeight="1" thickBot="1">
      <c r="A224" s="285" t="s">
        <v>743</v>
      </c>
      <c r="B224" s="276"/>
      <c r="D224" s="666" t="s">
        <v>704</v>
      </c>
      <c r="E224" s="667"/>
      <c r="F224" s="666" t="s">
        <v>704</v>
      </c>
      <c r="G224" s="668"/>
      <c r="H224" s="668"/>
      <c r="I224" s="668"/>
      <c r="J224" s="667"/>
      <c r="K224" s="666" t="s">
        <v>704</v>
      </c>
      <c r="L224" s="668"/>
      <c r="M224" s="668"/>
      <c r="N224" s="668"/>
      <c r="O224" s="667"/>
      <c r="P224" s="666" t="s">
        <v>704</v>
      </c>
      <c r="Q224" s="668"/>
      <c r="R224" s="668"/>
      <c r="S224" s="668"/>
      <c r="T224" s="667"/>
      <c r="U224" s="799"/>
      <c r="V224" s="741"/>
      <c r="W224" s="743"/>
      <c r="X224" s="743"/>
      <c r="Y224" s="743"/>
      <c r="Z224" s="743"/>
      <c r="AA224" s="743"/>
      <c r="AB224" s="743"/>
      <c r="AC224" s="743"/>
      <c r="AD224" s="744"/>
      <c r="AE224" s="888"/>
      <c r="AF224" s="888"/>
    </row>
    <row r="225" spans="1:32" ht="16.5" thickBot="1">
      <c r="A225" s="194" t="s">
        <v>744</v>
      </c>
      <c r="B225" s="276"/>
      <c r="D225" s="632" t="s">
        <v>10</v>
      </c>
      <c r="E225" s="633"/>
      <c r="F225" s="632" t="s">
        <v>2</v>
      </c>
      <c r="G225" s="634"/>
      <c r="H225" s="634"/>
      <c r="I225" s="634"/>
      <c r="J225" s="633"/>
      <c r="K225" s="632" t="s">
        <v>0</v>
      </c>
      <c r="L225" s="634"/>
      <c r="M225" s="634"/>
      <c r="N225" s="634"/>
      <c r="O225" s="633"/>
      <c r="P225" s="632" t="s">
        <v>1</v>
      </c>
      <c r="Q225" s="634"/>
      <c r="R225" s="634"/>
      <c r="S225" s="634"/>
      <c r="T225" s="633"/>
      <c r="U225" s="799"/>
      <c r="V225" s="801" t="s">
        <v>746</v>
      </c>
      <c r="W225" s="711" t="s">
        <v>731</v>
      </c>
      <c r="X225" s="712"/>
      <c r="Y225" s="713"/>
      <c r="AB225" s="700" t="s">
        <v>732</v>
      </c>
      <c r="AC225" s="701"/>
      <c r="AD225" s="702"/>
      <c r="AE225" s="888"/>
      <c r="AF225" s="888"/>
    </row>
    <row r="226" spans="1:32" ht="16.5" thickBot="1">
      <c r="A226" s="551" t="s">
        <v>745</v>
      </c>
      <c r="B226" s="276"/>
      <c r="D226" s="635" t="s">
        <v>707</v>
      </c>
      <c r="E226" s="636"/>
      <c r="F226" s="637" t="s">
        <v>3</v>
      </c>
      <c r="G226" s="638"/>
      <c r="H226" s="638"/>
      <c r="I226" s="638"/>
      <c r="J226" s="639"/>
      <c r="K226" s="637" t="s">
        <v>3</v>
      </c>
      <c r="L226" s="638"/>
      <c r="M226" s="638"/>
      <c r="N226" s="638"/>
      <c r="O226" s="639"/>
      <c r="P226" s="640" t="s">
        <v>3</v>
      </c>
      <c r="Q226" s="641"/>
      <c r="R226" s="641"/>
      <c r="S226" s="641"/>
      <c r="T226" s="642"/>
      <c r="U226" s="800"/>
      <c r="V226" s="801"/>
      <c r="W226" s="714"/>
      <c r="X226" s="715"/>
      <c r="Y226" s="716"/>
      <c r="AB226" s="703"/>
      <c r="AC226" s="704"/>
      <c r="AD226" s="705"/>
      <c r="AE226" s="888"/>
      <c r="AF226" s="888"/>
    </row>
    <row r="227" spans="1:32" ht="18" customHeight="1">
      <c r="A227" s="196" t="s">
        <v>746</v>
      </c>
      <c r="B227" s="276"/>
      <c r="C227" s="803" t="s">
        <v>743</v>
      </c>
      <c r="D227" s="806" t="s">
        <v>705</v>
      </c>
      <c r="E227" s="806" t="s">
        <v>728</v>
      </c>
      <c r="F227" s="766" t="s">
        <v>4</v>
      </c>
      <c r="G227" s="767"/>
      <c r="H227" s="767"/>
      <c r="I227" s="767"/>
      <c r="J227" s="768"/>
      <c r="K227" s="760" t="s">
        <v>5</v>
      </c>
      <c r="L227" s="761"/>
      <c r="M227" s="761"/>
      <c r="N227" s="761"/>
      <c r="O227" s="762"/>
      <c r="P227" s="754" t="s">
        <v>6</v>
      </c>
      <c r="Q227" s="755"/>
      <c r="R227" s="755"/>
      <c r="S227" s="755"/>
      <c r="T227" s="756"/>
      <c r="U227" s="657" t="s">
        <v>7</v>
      </c>
      <c r="V227" s="801"/>
      <c r="W227" s="692" t="s">
        <v>18</v>
      </c>
      <c r="X227" s="692"/>
      <c r="Y227" s="692"/>
      <c r="AB227" s="692" t="s">
        <v>18</v>
      </c>
      <c r="AC227" s="692"/>
      <c r="AD227" s="692"/>
      <c r="AE227" s="888"/>
      <c r="AF227" s="888"/>
    </row>
    <row r="228" spans="1:32" ht="18" customHeight="1">
      <c r="A228" s="197" t="s">
        <v>937</v>
      </c>
      <c r="B228" s="276"/>
      <c r="C228" s="804"/>
      <c r="D228" s="807"/>
      <c r="E228" s="807"/>
      <c r="F228" s="769"/>
      <c r="G228" s="770"/>
      <c r="H228" s="770"/>
      <c r="I228" s="770"/>
      <c r="J228" s="771"/>
      <c r="K228" s="763"/>
      <c r="L228" s="764"/>
      <c r="M228" s="764"/>
      <c r="N228" s="764"/>
      <c r="O228" s="765"/>
      <c r="P228" s="757"/>
      <c r="Q228" s="758"/>
      <c r="R228" s="758"/>
      <c r="S228" s="758"/>
      <c r="T228" s="759"/>
      <c r="U228" s="658"/>
      <c r="V228" s="801"/>
      <c r="W228" s="279"/>
      <c r="X228" s="279"/>
      <c r="Y228" s="279"/>
      <c r="AA228" s="279" t="str">
        <f>W228&amp;X228&amp;Y228</f>
        <v/>
      </c>
      <c r="AB228" s="539" t="s">
        <v>42</v>
      </c>
      <c r="AC228" s="279"/>
      <c r="AD228" s="279"/>
      <c r="AF228" s="279" t="str">
        <f>AB228&amp;AC228&amp;AD228&amp;AA254</f>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v>
      </c>
    </row>
    <row r="229" spans="1:32">
      <c r="A229" s="550" t="s">
        <v>938</v>
      </c>
      <c r="B229" s="276"/>
      <c r="C229" s="804"/>
      <c r="D229" s="808"/>
      <c r="E229" s="807"/>
      <c r="F229" s="382"/>
      <c r="G229" s="383"/>
      <c r="H229" s="383"/>
      <c r="I229" s="383"/>
      <c r="J229" s="384"/>
      <c r="K229" s="388"/>
      <c r="L229" s="389"/>
      <c r="M229" s="389"/>
      <c r="N229" s="389"/>
      <c r="O229" s="390"/>
      <c r="P229" s="385"/>
      <c r="Q229" s="386"/>
      <c r="R229" s="386"/>
      <c r="S229" s="386"/>
      <c r="T229" s="387"/>
      <c r="U229" s="658"/>
      <c r="V229" s="801"/>
      <c r="W229" s="415" t="s">
        <v>44</v>
      </c>
      <c r="X229" s="1"/>
      <c r="AA229" s="274" t="str">
        <f>AA228&amp;W229&amp;X229&amp;Y229</f>
        <v xml:space="preserve">O3 - Analyser l’organisation fonctionnelle et structurelle d’un produit </v>
      </c>
      <c r="AB229" t="s">
        <v>748</v>
      </c>
      <c r="AF229" s="274" t="str">
        <f>AF228&amp;AB229&amp;AC229&amp;AD229</f>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v>
      </c>
    </row>
    <row r="230" spans="1:32" ht="16.5" thickBot="1">
      <c r="A230" s="285" t="s">
        <v>997</v>
      </c>
      <c r="B230" s="276"/>
      <c r="C230" s="804"/>
      <c r="D230" s="808"/>
      <c r="E230" s="810"/>
      <c r="F230" s="281" t="s">
        <v>1012</v>
      </c>
      <c r="G230" s="282" t="s">
        <v>1013</v>
      </c>
      <c r="H230" s="282" t="s">
        <v>1014</v>
      </c>
      <c r="I230" s="282" t="s">
        <v>1015</v>
      </c>
      <c r="J230" s="282" t="s">
        <v>1016</v>
      </c>
      <c r="K230" s="180" t="s">
        <v>1018</v>
      </c>
      <c r="L230" s="4" t="s">
        <v>1019</v>
      </c>
      <c r="M230" s="4" t="s">
        <v>1020</v>
      </c>
      <c r="N230" s="4"/>
      <c r="O230" s="5"/>
      <c r="P230" s="283" t="s">
        <v>765</v>
      </c>
      <c r="Q230" s="6"/>
      <c r="R230" s="6"/>
      <c r="S230" s="6"/>
      <c r="T230" s="7"/>
      <c r="U230" s="658"/>
      <c r="V230" s="801"/>
      <c r="W230" s="290" t="s">
        <v>46</v>
      </c>
      <c r="AA230" s="274" t="str">
        <f t="shared" ref="AA230:AA237" si="20">AA229&amp;W230&amp;X230&amp;Y230</f>
        <v xml:space="preserve">O3 - Analyser l’organisation fonctionnelle et structurelle d’un produit CO3.2. Identifier et caractériser l’agencement matériel et/ou logiciel d’un produit  </v>
      </c>
      <c r="AB230" s="9"/>
      <c r="AF230" s="274" t="str">
        <f t="shared" ref="AF230:AF237" si="21">AF229&amp;AB230&amp;AC230&amp;AD230</f>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v>
      </c>
    </row>
    <row r="231" spans="1:32" ht="18">
      <c r="A231" s="286" t="s">
        <v>1300</v>
      </c>
      <c r="C231" s="804"/>
      <c r="D231" s="808"/>
      <c r="E231" s="806" t="s">
        <v>729</v>
      </c>
      <c r="F231" s="754" t="s">
        <v>6</v>
      </c>
      <c r="G231" s="755"/>
      <c r="H231" s="755"/>
      <c r="I231" s="755"/>
      <c r="J231" s="756"/>
      <c r="K231" s="766" t="s">
        <v>4</v>
      </c>
      <c r="L231" s="767"/>
      <c r="M231" s="767"/>
      <c r="N231" s="767"/>
      <c r="O231" s="768"/>
      <c r="P231" s="760" t="s">
        <v>5</v>
      </c>
      <c r="Q231" s="761"/>
      <c r="R231" s="761"/>
      <c r="S231" s="761"/>
      <c r="T231" s="762"/>
      <c r="U231" s="658"/>
      <c r="V231" s="801"/>
      <c r="W231" s="290" t="s">
        <v>47</v>
      </c>
      <c r="AA231" s="274" t="str">
        <f t="shared" si="20"/>
        <v xml:space="preserve">O3 - Analyser l’organisation fonctionnelle et structurelle d’un produit CO3.2. Identifier et caractériser l’agencement matériel et/ou logiciel d’un produit  CO3.3. Identifier et caractériser le fonctionnement temporel d’un produit ou d’un processus </v>
      </c>
      <c r="AB231" s="588" t="str">
        <f>'Objectifs et Compétences'!$B$20</f>
        <v xml:space="preserve">O5 – Imaginer une solution, répondre à un besoin </v>
      </c>
      <c r="AF231" s="274" t="str">
        <f t="shared" si="21"/>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v>
      </c>
    </row>
    <row r="232" spans="1:32">
      <c r="A232" s="276"/>
      <c r="C232" s="804"/>
      <c r="D232" s="808"/>
      <c r="E232" s="807"/>
      <c r="F232" s="757"/>
      <c r="G232" s="758"/>
      <c r="H232" s="758"/>
      <c r="I232" s="758"/>
      <c r="J232" s="759"/>
      <c r="K232" s="769"/>
      <c r="L232" s="770"/>
      <c r="M232" s="770"/>
      <c r="N232" s="770"/>
      <c r="O232" s="771"/>
      <c r="P232" s="763"/>
      <c r="Q232" s="764"/>
      <c r="R232" s="764"/>
      <c r="S232" s="764"/>
      <c r="T232" s="765"/>
      <c r="U232" s="658"/>
      <c r="V232" s="801"/>
      <c r="W232" s="290"/>
      <c r="AA232" s="274" t="str">
        <f t="shared" si="20"/>
        <v xml:space="preserve">O3 - Analyser l’organisation fonctionnelle et structurelle d’un produit CO3.2. Identifier et caractériser l’agencement matériel et/ou logiciel d’un produit  CO3.3. Identifier et caractériser le fonctionnement temporel d’un produit ou d’un processus </v>
      </c>
      <c r="AB232" s="290" t="str">
        <f>'Objectifs et Compétences'!$D$26</f>
        <v xml:space="preserve">CO5.7. Définir la structure matérielle, la constitution d’un produit en fonction  des  caractéristiques  technico-économiques  et environnementales attendues </v>
      </c>
      <c r="AF232" s="274" t="str">
        <f t="shared" si="21"/>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v>
      </c>
    </row>
    <row r="233" spans="1:32">
      <c r="A233" s="276"/>
      <c r="C233" s="804"/>
      <c r="D233" s="808"/>
      <c r="E233" s="807"/>
      <c r="F233" s="385"/>
      <c r="G233" s="386"/>
      <c r="H233" s="386"/>
      <c r="I233" s="386"/>
      <c r="J233" s="387"/>
      <c r="K233" s="382"/>
      <c r="L233" s="383"/>
      <c r="M233" s="383"/>
      <c r="N233" s="383"/>
      <c r="O233" s="384"/>
      <c r="P233" s="388"/>
      <c r="Q233" s="389"/>
      <c r="R233" s="389"/>
      <c r="S233" s="389"/>
      <c r="T233" s="390"/>
      <c r="U233" s="658"/>
      <c r="V233" s="801"/>
      <c r="W233" s="378" t="str">
        <f>'Objectifs et Compétences'!$B$36</f>
        <v xml:space="preserve">O6 – Préparer une simulation et exploiter les résultats pour prédire un fonctionnement, valider une performance ou une solution </v>
      </c>
      <c r="X233" s="380"/>
      <c r="Y233" s="380"/>
      <c r="Z233" s="274" t="s">
        <v>1011</v>
      </c>
      <c r="AA233" s="274" t="str">
        <f t="shared" si="20"/>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v>
      </c>
      <c r="AB233" s="290" t="str">
        <f>'Objectifs et Compétences'!$D$20</f>
        <v xml:space="preserve">CO5.1. S’impliquer dans une démarche de projet menée en groupe </v>
      </c>
      <c r="AF233" s="274" t="str">
        <f t="shared" si="21"/>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v>
      </c>
    </row>
    <row r="234" spans="1:32" ht="16.5" thickBot="1">
      <c r="A234" s="276"/>
      <c r="C234" s="804"/>
      <c r="D234" s="808"/>
      <c r="E234" s="810"/>
      <c r="F234" s="283" t="s">
        <v>1012</v>
      </c>
      <c r="G234" s="287" t="s">
        <v>1013</v>
      </c>
      <c r="H234" s="287" t="s">
        <v>1014</v>
      </c>
      <c r="I234" s="287" t="s">
        <v>1015</v>
      </c>
      <c r="J234" s="6" t="s">
        <v>1016</v>
      </c>
      <c r="K234" s="179" t="s">
        <v>1018</v>
      </c>
      <c r="L234" s="282" t="s">
        <v>1019</v>
      </c>
      <c r="M234" s="282" t="s">
        <v>1020</v>
      </c>
      <c r="N234" s="282"/>
      <c r="O234" s="288"/>
      <c r="P234" s="289" t="s">
        <v>765</v>
      </c>
      <c r="Q234" s="4"/>
      <c r="R234" s="4"/>
      <c r="S234" s="4"/>
      <c r="T234" s="5"/>
      <c r="U234" s="658"/>
      <c r="V234" s="801"/>
      <c r="W234" s="264" t="str">
        <f>'Objectifs et Compétences'!D36</f>
        <v xml:space="preserve">CO6.1. Expliquer des éléments d’une modélisation multiphysique proposée relative au comportement de tout ou partie d’un produit </v>
      </c>
      <c r="Z234" s="274" t="s">
        <v>1011</v>
      </c>
      <c r="AA234" s="274" t="str">
        <f t="shared" si="20"/>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v>
      </c>
      <c r="AB234" s="370" t="str">
        <f>'Objectifs et Compétences'!$B$36</f>
        <v xml:space="preserve">O6 – Préparer une simulation et exploiter les résultats pour prédire un fonctionnement, valider une performance ou une solution </v>
      </c>
      <c r="AF234" s="274" t="str">
        <f t="shared" si="21"/>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v>
      </c>
    </row>
    <row r="235" spans="1:32">
      <c r="C235" s="804"/>
      <c r="D235" s="808"/>
      <c r="E235" s="806" t="s">
        <v>730</v>
      </c>
      <c r="F235" s="760" t="s">
        <v>5</v>
      </c>
      <c r="G235" s="761"/>
      <c r="H235" s="761"/>
      <c r="I235" s="761"/>
      <c r="J235" s="762"/>
      <c r="K235" s="754" t="s">
        <v>6</v>
      </c>
      <c r="L235" s="755"/>
      <c r="M235" s="755"/>
      <c r="N235" s="755"/>
      <c r="O235" s="756"/>
      <c r="P235" s="766" t="s">
        <v>4</v>
      </c>
      <c r="Q235" s="767"/>
      <c r="R235" s="767"/>
      <c r="S235" s="767"/>
      <c r="T235" s="768"/>
      <c r="U235" s="658"/>
      <c r="V235" s="801"/>
      <c r="W235" t="str">
        <f>'Objectifs et Compétences'!D37</f>
        <v xml:space="preserve">CO6.2. Identifier et régler des variables et des paramètres internes et externes utiles à une simulation mobilisant une modélisation multiphysique </v>
      </c>
      <c r="Z235" s="274" t="s">
        <v>1011</v>
      </c>
      <c r="AA235" s="274" t="str">
        <f t="shared" si="20"/>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v>
      </c>
      <c r="AB235" s="290" t="str">
        <f>'Objectifs et Compétences'!$D$39</f>
        <v xml:space="preserve">CO6.4. Choisir pour une fonction donnée, un modèle de comportement à partir d’observations ou de mesures faites sur le produit </v>
      </c>
      <c r="AF235" s="274" t="str">
        <f t="shared" si="21"/>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v>
      </c>
    </row>
    <row r="236" spans="1:32">
      <c r="C236" s="804"/>
      <c r="D236" s="808"/>
      <c r="E236" s="807"/>
      <c r="F236" s="763"/>
      <c r="G236" s="764"/>
      <c r="H236" s="764"/>
      <c r="I236" s="764"/>
      <c r="J236" s="765"/>
      <c r="K236" s="757"/>
      <c r="L236" s="758"/>
      <c r="M236" s="758"/>
      <c r="N236" s="758"/>
      <c r="O236" s="759"/>
      <c r="P236" s="769"/>
      <c r="Q236" s="770"/>
      <c r="R236" s="770"/>
      <c r="S236" s="770"/>
      <c r="T236" s="771"/>
      <c r="U236" s="658"/>
      <c r="V236" s="801"/>
      <c r="AA236" s="274" t="str">
        <f t="shared" si="20"/>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v>
      </c>
      <c r="AB236" s="290"/>
      <c r="AF236" s="274" t="str">
        <f t="shared" si="21"/>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v>
      </c>
    </row>
    <row r="237" spans="1:32">
      <c r="C237" s="804"/>
      <c r="D237" s="808"/>
      <c r="E237" s="807"/>
      <c r="F237" s="388"/>
      <c r="G237" s="389"/>
      <c r="H237" s="389"/>
      <c r="I237" s="389"/>
      <c r="J237" s="390"/>
      <c r="K237" s="385"/>
      <c r="L237" s="386"/>
      <c r="M237" s="386"/>
      <c r="N237" s="386"/>
      <c r="O237" s="387"/>
      <c r="P237" s="382"/>
      <c r="Q237" s="383"/>
      <c r="R237" s="383"/>
      <c r="S237" s="383"/>
      <c r="T237" s="384"/>
      <c r="U237" s="658"/>
      <c r="V237" s="801"/>
      <c r="AA237" s="274" t="str">
        <f t="shared" si="20"/>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v>
      </c>
      <c r="AB237" s="290"/>
      <c r="AF237" s="274" t="str">
        <f t="shared" si="21"/>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v>
      </c>
    </row>
    <row r="238" spans="1:32" ht="18.75" thickBot="1">
      <c r="C238" s="805"/>
      <c r="D238" s="809"/>
      <c r="E238" s="810"/>
      <c r="F238" s="289" t="s">
        <v>1012</v>
      </c>
      <c r="G238" s="391" t="s">
        <v>1013</v>
      </c>
      <c r="H238" s="391" t="s">
        <v>1014</v>
      </c>
      <c r="I238" s="391" t="s">
        <v>1015</v>
      </c>
      <c r="J238" s="391" t="s">
        <v>1016</v>
      </c>
      <c r="K238" s="181" t="s">
        <v>1018</v>
      </c>
      <c r="L238" s="6" t="s">
        <v>1019</v>
      </c>
      <c r="M238" s="6" t="s">
        <v>1020</v>
      </c>
      <c r="N238" s="6"/>
      <c r="O238" s="7"/>
      <c r="P238" s="177" t="s">
        <v>765</v>
      </c>
      <c r="Q238" s="291"/>
      <c r="R238" s="291"/>
      <c r="S238" s="291"/>
      <c r="T238" s="8"/>
      <c r="U238" s="659"/>
      <c r="V238" s="801"/>
      <c r="W238" s="693" t="s">
        <v>17</v>
      </c>
      <c r="X238" s="693"/>
      <c r="Y238" s="693"/>
      <c r="AB238" s="693" t="s">
        <v>17</v>
      </c>
      <c r="AC238" s="693"/>
      <c r="AD238" s="693"/>
      <c r="AF238" s="274"/>
    </row>
    <row r="239" spans="1:32">
      <c r="D239" s="643" t="s">
        <v>705</v>
      </c>
      <c r="E239" s="643"/>
      <c r="F239" s="766" t="s">
        <v>4</v>
      </c>
      <c r="G239" s="767"/>
      <c r="H239" s="767"/>
      <c r="I239" s="767"/>
      <c r="J239" s="768"/>
      <c r="K239" s="760" t="s">
        <v>5</v>
      </c>
      <c r="L239" s="761"/>
      <c r="M239" s="761"/>
      <c r="N239" s="761"/>
      <c r="O239" s="762"/>
      <c r="P239" s="754" t="s">
        <v>6</v>
      </c>
      <c r="Q239" s="755"/>
      <c r="R239" s="755"/>
      <c r="S239" s="755"/>
      <c r="T239" s="756"/>
      <c r="U239" s="657" t="s">
        <v>8</v>
      </c>
      <c r="V239" s="801"/>
      <c r="W239" s="9" t="s">
        <v>918</v>
      </c>
      <c r="Z239" s="371"/>
      <c r="AA239" s="274" t="str">
        <f>AA237&amp;W239&amp;X239&amp;Y239</f>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v>
      </c>
      <c r="AB239" s="9" t="s">
        <v>752</v>
      </c>
      <c r="AF239" s="274" t="str">
        <f>AF237&amp;AB239&amp;AC239&amp;AD239</f>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v>
      </c>
    </row>
    <row r="240" spans="1:32">
      <c r="D240" s="644"/>
      <c r="E240" s="644"/>
      <c r="F240" s="769"/>
      <c r="G240" s="770"/>
      <c r="H240" s="770"/>
      <c r="I240" s="770"/>
      <c r="J240" s="771"/>
      <c r="K240" s="763"/>
      <c r="L240" s="764"/>
      <c r="M240" s="764"/>
      <c r="N240" s="764"/>
      <c r="O240" s="765"/>
      <c r="P240" s="757"/>
      <c r="Q240" s="758"/>
      <c r="R240" s="758"/>
      <c r="S240" s="758"/>
      <c r="T240" s="759"/>
      <c r="U240" s="658"/>
      <c r="V240" s="801"/>
      <c r="W240" s="290" t="s">
        <v>736</v>
      </c>
      <c r="Z240" s="413">
        <v>3</v>
      </c>
      <c r="AA240" s="274" t="str">
        <f>AA239&amp;W240&amp;X240&amp;Y240</f>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v>
      </c>
      <c r="AB240" s="264" t="s">
        <v>928</v>
      </c>
      <c r="AE240" s="162">
        <v>0.5</v>
      </c>
      <c r="AF240" s="274" t="str">
        <f>AF239&amp;AB240&amp;AC240&amp;AD240</f>
        <v>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v>
      </c>
    </row>
    <row r="241" spans="4:32">
      <c r="D241" s="645"/>
      <c r="E241" s="644"/>
      <c r="F241" s="382"/>
      <c r="G241" s="383"/>
      <c r="H241" s="383"/>
      <c r="I241" s="383"/>
      <c r="J241" s="384"/>
      <c r="K241" s="388"/>
      <c r="L241" s="389"/>
      <c r="M241" s="389"/>
      <c r="N241" s="389"/>
      <c r="O241" s="390"/>
      <c r="P241" s="385"/>
      <c r="Q241" s="386"/>
      <c r="R241" s="386"/>
      <c r="S241" s="386"/>
      <c r="T241" s="387"/>
      <c r="U241" s="658"/>
      <c r="V241" s="801"/>
      <c r="W241" s="290" t="s">
        <v>919</v>
      </c>
      <c r="Z241" s="274">
        <v>12</v>
      </c>
      <c r="AA241" s="274" t="str">
        <f>AA240&amp;W241&amp;X241&amp;Y241</f>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v>
      </c>
      <c r="AB241" s="264" t="str">
        <f>'Programme IT'!$A$14</f>
        <v xml:space="preserve">1.1.3. Approche design et architecturale des produits </v>
      </c>
      <c r="AE241" s="162">
        <v>0.5</v>
      </c>
      <c r="AF241" s="274" t="str">
        <f t="shared" ref="AF241:AF254" si="22">AF240&amp;AB241&amp;AC241&amp;AD241</f>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v>
      </c>
    </row>
    <row r="242" spans="4:32" ht="16.5" thickBot="1">
      <c r="D242" s="645"/>
      <c r="E242" s="647"/>
      <c r="F242" s="392" t="s">
        <v>1012</v>
      </c>
      <c r="G242" s="281" t="s">
        <v>1017</v>
      </c>
      <c r="H242" s="282" t="s">
        <v>1014</v>
      </c>
      <c r="I242" s="282" t="s">
        <v>1015</v>
      </c>
      <c r="J242" s="282" t="s">
        <v>1016</v>
      </c>
      <c r="K242" s="173" t="s">
        <v>1018</v>
      </c>
      <c r="L242" s="178" t="s">
        <v>1019</v>
      </c>
      <c r="M242" s="4" t="s">
        <v>1020</v>
      </c>
      <c r="N242" s="4"/>
      <c r="O242" s="5"/>
      <c r="P242" s="175" t="s">
        <v>765</v>
      </c>
      <c r="Q242" s="6"/>
      <c r="R242" s="6"/>
      <c r="S242" s="6"/>
      <c r="T242" s="6"/>
      <c r="U242" s="658"/>
      <c r="V242" s="801"/>
      <c r="Z242" s="274">
        <v>2</v>
      </c>
      <c r="AA242" s="274" t="str">
        <f>AA241&amp;W243&amp;X242&amp;Y242</f>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v>
      </c>
      <c r="AB242" s="9" t="str">
        <f>'Programme STI2D'!$A$22</f>
        <v xml:space="preserve">1.2. Outils de l'ingénierie système  </v>
      </c>
      <c r="AF242"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v>
      </c>
    </row>
    <row r="243" spans="4:32">
      <c r="D243" s="645"/>
      <c r="E243" s="643"/>
      <c r="F243" s="754" t="s">
        <v>6</v>
      </c>
      <c r="G243" s="755"/>
      <c r="H243" s="755"/>
      <c r="I243" s="755"/>
      <c r="J243" s="756"/>
      <c r="K243" s="766" t="s">
        <v>4</v>
      </c>
      <c r="L243" s="767"/>
      <c r="M243" s="767"/>
      <c r="N243" s="767"/>
      <c r="O243" s="768"/>
      <c r="P243" s="760" t="s">
        <v>5</v>
      </c>
      <c r="Q243" s="761"/>
      <c r="R243" s="761"/>
      <c r="S243" s="761"/>
      <c r="T243" s="762"/>
      <c r="U243" s="658"/>
      <c r="V243" s="801"/>
      <c r="W243" s="540" t="str">
        <f>'Programme I2D'!$A$210</f>
        <v xml:space="preserve">3.3. Comportement énergétique des produits </v>
      </c>
      <c r="AA243" s="274" t="str">
        <f>AA242&amp;W243&amp;X243&amp;Y243</f>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v>
      </c>
      <c r="AB243" s="264" t="s">
        <v>929</v>
      </c>
      <c r="AE243" s="162">
        <v>1</v>
      </c>
      <c r="AF243"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v>
      </c>
    </row>
    <row r="244" spans="4:32">
      <c r="D244" s="645"/>
      <c r="E244" s="644"/>
      <c r="F244" s="757"/>
      <c r="G244" s="758"/>
      <c r="H244" s="758"/>
      <c r="I244" s="758"/>
      <c r="J244" s="759"/>
      <c r="K244" s="769"/>
      <c r="L244" s="770"/>
      <c r="M244" s="770"/>
      <c r="N244" s="770"/>
      <c r="O244" s="771"/>
      <c r="P244" s="763"/>
      <c r="Q244" s="764"/>
      <c r="R244" s="764"/>
      <c r="S244" s="764"/>
      <c r="T244" s="765"/>
      <c r="U244" s="658"/>
      <c r="V244" s="801"/>
      <c r="AA244" s="274" t="str">
        <f t="shared" ref="AA244:AA254" si="23">AA243&amp;W244&amp;X244&amp;Y244</f>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v>
      </c>
      <c r="AB244" s="9" t="str">
        <f>'Programme IT'!$A$252</f>
        <v xml:space="preserve">4.1. Outils de représentation du réel </v>
      </c>
      <c r="AC244" t="str">
        <f>'Programme IT'!$A$253</f>
        <v xml:space="preserve">4.1.1. Représentation numérique des produits </v>
      </c>
      <c r="AE244" s="162">
        <v>0.5</v>
      </c>
      <c r="AF244"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v>
      </c>
    </row>
    <row r="245" spans="4:32">
      <c r="D245" s="645"/>
      <c r="E245" s="644"/>
      <c r="F245" s="385"/>
      <c r="G245" s="386"/>
      <c r="H245" s="386"/>
      <c r="I245" s="386"/>
      <c r="J245" s="387"/>
      <c r="K245" s="382"/>
      <c r="L245" s="383"/>
      <c r="M245" s="383"/>
      <c r="N245" s="383"/>
      <c r="O245" s="384"/>
      <c r="P245" s="388"/>
      <c r="Q245" s="389"/>
      <c r="R245" s="389"/>
      <c r="S245" s="389"/>
      <c r="T245" s="390"/>
      <c r="U245" s="658"/>
      <c r="V245" s="801"/>
      <c r="W245" s="9" t="s">
        <v>920</v>
      </c>
      <c r="AA245"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v>
      </c>
      <c r="AB245" s="9" t="s">
        <v>804</v>
      </c>
      <c r="AF245"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v>
      </c>
    </row>
    <row r="246" spans="4:32" ht="16.5" thickBot="1">
      <c r="D246" s="645"/>
      <c r="E246" s="647"/>
      <c r="F246" s="393" t="s">
        <v>1012</v>
      </c>
      <c r="G246" s="283" t="s">
        <v>1013</v>
      </c>
      <c r="H246" s="287" t="s">
        <v>1014</v>
      </c>
      <c r="I246" s="287" t="s">
        <v>1015</v>
      </c>
      <c r="J246" s="287" t="s">
        <v>1016</v>
      </c>
      <c r="K246" s="182" t="s">
        <v>1018</v>
      </c>
      <c r="L246" s="174" t="s">
        <v>1019</v>
      </c>
      <c r="M246" s="13" t="s">
        <v>1020</v>
      </c>
      <c r="N246" s="13"/>
      <c r="O246" s="3"/>
      <c r="P246" s="176" t="s">
        <v>765</v>
      </c>
      <c r="Q246" s="4"/>
      <c r="R246" s="4"/>
      <c r="S246" s="4"/>
      <c r="T246" s="4"/>
      <c r="U246" s="658"/>
      <c r="V246" s="801"/>
      <c r="W246" s="264" t="s">
        <v>1001</v>
      </c>
      <c r="Z246" s="274">
        <v>2</v>
      </c>
      <c r="AA246"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v>
      </c>
      <c r="AB246" s="264" t="s">
        <v>930</v>
      </c>
      <c r="AE246" s="162">
        <v>1</v>
      </c>
      <c r="AF246" s="274" t="str">
        <f t="shared" si="22"/>
        <v>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v>
      </c>
    </row>
    <row r="247" spans="4:32">
      <c r="D247" s="645"/>
      <c r="E247" s="643"/>
      <c r="F247" s="760" t="s">
        <v>5</v>
      </c>
      <c r="G247" s="761"/>
      <c r="H247" s="761"/>
      <c r="I247" s="761"/>
      <c r="J247" s="762"/>
      <c r="K247" s="754" t="s">
        <v>6</v>
      </c>
      <c r="L247" s="755"/>
      <c r="M247" s="755"/>
      <c r="N247" s="755"/>
      <c r="O247" s="756"/>
      <c r="P247" s="766" t="s">
        <v>4</v>
      </c>
      <c r="Q247" s="767"/>
      <c r="R247" s="767"/>
      <c r="S247" s="767"/>
      <c r="T247" s="768"/>
      <c r="U247" s="658"/>
      <c r="V247" s="801"/>
      <c r="W247" s="290" t="s">
        <v>921</v>
      </c>
      <c r="Z247" s="274">
        <v>4</v>
      </c>
      <c r="AA247"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v>
      </c>
      <c r="AB247" s="9" t="str">
        <f>'Programme IT'!$A$339</f>
        <v xml:space="preserve">5.2. Constituants de puissance </v>
      </c>
      <c r="AF247"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v>
      </c>
    </row>
    <row r="248" spans="4:32">
      <c r="D248" s="645"/>
      <c r="E248" s="644"/>
      <c r="F248" s="763"/>
      <c r="G248" s="764"/>
      <c r="H248" s="764"/>
      <c r="I248" s="764"/>
      <c r="J248" s="765"/>
      <c r="K248" s="757"/>
      <c r="L248" s="758"/>
      <c r="M248" s="758"/>
      <c r="N248" s="758"/>
      <c r="O248" s="759"/>
      <c r="P248" s="769"/>
      <c r="Q248" s="770"/>
      <c r="R248" s="770"/>
      <c r="S248" s="770"/>
      <c r="T248" s="771"/>
      <c r="U248" s="658"/>
      <c r="V248" s="801"/>
      <c r="W248" s="264"/>
      <c r="AA248"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v>
      </c>
      <c r="AB248" s="264" t="str">
        <f>'Programme IT'!$A$340</f>
        <v xml:space="preserve">5.2.1. Convertisseurs, adaptateurs et modulateurs de puissance </v>
      </c>
      <c r="AE248" s="162">
        <v>0.5</v>
      </c>
      <c r="AF248"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5.2.1. Convertisseurs, adaptateurs et modulateurs de puissance </v>
      </c>
    </row>
    <row r="249" spans="4:32">
      <c r="D249" s="645"/>
      <c r="E249" s="644"/>
      <c r="F249" s="388"/>
      <c r="G249" s="389"/>
      <c r="H249" s="389"/>
      <c r="I249" s="389"/>
      <c r="J249" s="390"/>
      <c r="K249" s="385"/>
      <c r="L249" s="386"/>
      <c r="M249" s="386"/>
      <c r="N249" s="386"/>
      <c r="O249" s="387"/>
      <c r="P249" s="382"/>
      <c r="Q249" s="383"/>
      <c r="R249" s="383"/>
      <c r="S249" s="383"/>
      <c r="T249" s="384"/>
      <c r="U249" s="658"/>
      <c r="V249" s="801"/>
      <c r="W249" s="264"/>
      <c r="AA249"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v>
      </c>
      <c r="AB249" s="264" t="str">
        <f>'Programme IT'!$A$350</f>
        <v xml:space="preserve">5.2.3. Transmetteurs des mouvements </v>
      </c>
      <c r="AE249" s="162">
        <v>1</v>
      </c>
      <c r="AF249"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5.2.1. Convertisseurs, adaptateurs et modulateurs de puissance 5.2.3. Transmetteurs des mouvements </v>
      </c>
    </row>
    <row r="250" spans="4:32" ht="16.5" thickBot="1">
      <c r="D250" s="646"/>
      <c r="E250" s="647"/>
      <c r="F250" s="394" t="s">
        <v>1012</v>
      </c>
      <c r="G250" s="289" t="s">
        <v>1013</v>
      </c>
      <c r="H250" s="391" t="s">
        <v>1014</v>
      </c>
      <c r="I250" s="391" t="s">
        <v>1015</v>
      </c>
      <c r="J250" s="391" t="s">
        <v>1016</v>
      </c>
      <c r="K250" s="183" t="s">
        <v>1018</v>
      </c>
      <c r="L250" s="175" t="s">
        <v>1019</v>
      </c>
      <c r="M250" s="172" t="s">
        <v>1020</v>
      </c>
      <c r="N250" s="172"/>
      <c r="O250" s="7"/>
      <c r="P250" s="174" t="s">
        <v>765</v>
      </c>
      <c r="Q250" s="2"/>
      <c r="R250" s="2"/>
      <c r="S250" s="2"/>
      <c r="T250" s="2"/>
      <c r="U250" s="659"/>
      <c r="V250" s="801"/>
      <c r="AA250"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v>
      </c>
      <c r="AB250" s="9" t="s">
        <v>754</v>
      </c>
      <c r="AF250"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5.2.1. Convertisseurs, adaptateurs et modulateurs de puissance 5.2.3. Transmetteurs des mouvements 5.3. Constituants de l’information </v>
      </c>
    </row>
    <row r="251" spans="4:32">
      <c r="D251" s="643" t="s">
        <v>706</v>
      </c>
      <c r="E251" s="643"/>
      <c r="F251" s="766" t="s">
        <v>4</v>
      </c>
      <c r="G251" s="767"/>
      <c r="H251" s="767"/>
      <c r="I251" s="767"/>
      <c r="J251" s="768"/>
      <c r="K251" s="760" t="s">
        <v>5</v>
      </c>
      <c r="L251" s="761"/>
      <c r="M251" s="761"/>
      <c r="N251" s="761"/>
      <c r="O251" s="762"/>
      <c r="P251" s="754" t="s">
        <v>6</v>
      </c>
      <c r="Q251" s="755"/>
      <c r="R251" s="755"/>
      <c r="S251" s="755"/>
      <c r="T251" s="756"/>
      <c r="U251" s="657" t="s">
        <v>9</v>
      </c>
      <c r="V251" s="801"/>
      <c r="W251" s="9" t="s">
        <v>1005</v>
      </c>
      <c r="AA251"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v>
      </c>
      <c r="AB251" s="264" t="s">
        <v>755</v>
      </c>
      <c r="AE251" s="162">
        <v>1</v>
      </c>
      <c r="AF251"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5.2.1. Convertisseurs, adaptateurs et modulateurs de puissance 5.2.3. Transmetteurs des mouvements 5.3. Constituants de l’information 5.3.1. Capteurs, conditionneurs </v>
      </c>
    </row>
    <row r="252" spans="4:32">
      <c r="D252" s="644"/>
      <c r="E252" s="644"/>
      <c r="F252" s="769"/>
      <c r="G252" s="770"/>
      <c r="H252" s="770"/>
      <c r="I252" s="770"/>
      <c r="J252" s="771"/>
      <c r="K252" s="763"/>
      <c r="L252" s="764"/>
      <c r="M252" s="764"/>
      <c r="N252" s="764"/>
      <c r="O252" s="765"/>
      <c r="P252" s="757"/>
      <c r="Q252" s="758"/>
      <c r="R252" s="758"/>
      <c r="S252" s="758"/>
      <c r="T252" s="759"/>
      <c r="U252" s="658"/>
      <c r="V252" s="801"/>
      <c r="W252" s="264" t="s">
        <v>1006</v>
      </c>
      <c r="Z252" s="274">
        <v>4</v>
      </c>
      <c r="AA252"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v>
      </c>
      <c r="AB252" s="264" t="str">
        <f>'Programme IT'!$A$367</f>
        <v xml:space="preserve">5.3.2. Constituants d’IHM </v>
      </c>
      <c r="AE252" s="162">
        <v>0.5</v>
      </c>
      <c r="AF252"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5.2.1. Convertisseurs, adaptateurs et modulateurs de puissance 5.2.3. Transmetteurs des mouvements 5.3. Constituants de l’information 5.3.1. Capteurs, conditionneurs 5.3.2. Constituants d’IHM </v>
      </c>
    </row>
    <row r="253" spans="4:32">
      <c r="D253" s="645"/>
      <c r="E253" s="644"/>
      <c r="F253" s="382"/>
      <c r="G253" s="383"/>
      <c r="H253" s="383"/>
      <c r="I253" s="383"/>
      <c r="J253" s="384"/>
      <c r="K253" s="388"/>
      <c r="L253" s="389"/>
      <c r="M253" s="389"/>
      <c r="N253" s="389"/>
      <c r="O253" s="390"/>
      <c r="P253" s="385"/>
      <c r="Q253" s="386"/>
      <c r="R253" s="386"/>
      <c r="S253" s="386"/>
      <c r="T253" s="387"/>
      <c r="U253" s="658"/>
      <c r="V253" s="801"/>
      <c r="W253" s="264"/>
      <c r="AA253"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v>
      </c>
      <c r="AB253" s="192" t="s">
        <v>782</v>
      </c>
      <c r="AE253" s="162">
        <v>1</v>
      </c>
      <c r="AF253"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5.2.1. Convertisseurs, adaptateurs et modulateurs de puissance 5.2.3. Transmetteurs des mouvements 5.3. Constituants de l’information 5.3.1. Capteurs, conditionneurs 5.3.2. Constituants d’IHM 6.1. Moyens de prototypage rapide </v>
      </c>
    </row>
    <row r="254" spans="4:32" ht="16.5" thickBot="1">
      <c r="D254" s="645"/>
      <c r="E254" s="647"/>
      <c r="F254" s="392" t="s">
        <v>1012</v>
      </c>
      <c r="G254" s="282" t="s">
        <v>1013</v>
      </c>
      <c r="H254" s="281" t="s">
        <v>1014</v>
      </c>
      <c r="I254" s="282" t="s">
        <v>1015</v>
      </c>
      <c r="J254" s="282" t="s">
        <v>1016</v>
      </c>
      <c r="K254" s="173" t="s">
        <v>1018</v>
      </c>
      <c r="L254" s="4" t="s">
        <v>1019</v>
      </c>
      <c r="M254" s="178" t="s">
        <v>1020</v>
      </c>
      <c r="N254" s="4"/>
      <c r="O254" s="5"/>
      <c r="P254" s="175" t="s">
        <v>765</v>
      </c>
      <c r="Q254" s="6"/>
      <c r="R254" s="6"/>
      <c r="S254" s="6"/>
      <c r="T254" s="6"/>
      <c r="U254" s="658"/>
      <c r="V254" s="801"/>
      <c r="AA254" s="274" t="str">
        <f t="shared" si="23"/>
        <v xml:space="preserve">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v>
      </c>
      <c r="AB254" s="192" t="s">
        <v>783</v>
      </c>
      <c r="AE254" s="162">
        <v>1.5</v>
      </c>
      <c r="AF254" s="274" t="str">
        <f t="shared" si="22"/>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5.2.1. Convertisseurs, adaptateurs et modulateurs de puissance 5.2.3. Transmetteurs des mouvements 5.3. Constituants de l’information 5.3.1. Capteurs, conditionneurs 5.3.2. Constituants d’IHM 6.1. Moyens de prototypage rapide 6.3. Vérification, validation et qualification du prototype d’un produit </v>
      </c>
    </row>
    <row r="255" spans="4:32" ht="18">
      <c r="D255" s="645"/>
      <c r="E255" s="643"/>
      <c r="F255" s="754" t="s">
        <v>6</v>
      </c>
      <c r="G255" s="755"/>
      <c r="H255" s="755"/>
      <c r="I255" s="755"/>
      <c r="J255" s="756"/>
      <c r="K255" s="766" t="s">
        <v>4</v>
      </c>
      <c r="L255" s="767"/>
      <c r="M255" s="767"/>
      <c r="N255" s="767"/>
      <c r="O255" s="768"/>
      <c r="P255" s="760" t="s">
        <v>5</v>
      </c>
      <c r="Q255" s="761"/>
      <c r="R255" s="761"/>
      <c r="S255" s="761"/>
      <c r="T255" s="762"/>
      <c r="U255" s="658"/>
      <c r="V255" s="801"/>
      <c r="W255" s="706" t="s">
        <v>709</v>
      </c>
      <c r="X255" s="706"/>
      <c r="Y255" s="706"/>
      <c r="Z255" s="292">
        <f>SUM(Z239:Z254)</f>
        <v>27</v>
      </c>
      <c r="AB255" s="706" t="s">
        <v>709</v>
      </c>
      <c r="AC255" s="706"/>
      <c r="AD255" s="706"/>
      <c r="AE255" s="887">
        <f>SUM(AE239:AE254)</f>
        <v>9</v>
      </c>
      <c r="AF255" s="887"/>
    </row>
    <row r="256" spans="4:32" ht="18">
      <c r="D256" s="645"/>
      <c r="E256" s="644"/>
      <c r="F256" s="757"/>
      <c r="G256" s="758"/>
      <c r="H256" s="758"/>
      <c r="I256" s="758"/>
      <c r="J256" s="759"/>
      <c r="K256" s="769"/>
      <c r="L256" s="770"/>
      <c r="M256" s="770"/>
      <c r="N256" s="770"/>
      <c r="O256" s="771"/>
      <c r="P256" s="763"/>
      <c r="Q256" s="764"/>
      <c r="R256" s="764"/>
      <c r="S256" s="764"/>
      <c r="T256" s="765"/>
      <c r="U256" s="658"/>
      <c r="V256" s="801"/>
      <c r="W256" s="292"/>
      <c r="X256" s="292"/>
      <c r="Y256" s="292"/>
      <c r="AB256" s="292"/>
      <c r="AC256" s="292"/>
      <c r="AD256" s="292"/>
      <c r="AF256" s="1"/>
    </row>
    <row r="257" spans="1:32">
      <c r="D257" s="645"/>
      <c r="E257" s="644"/>
      <c r="F257" s="385"/>
      <c r="G257" s="386"/>
      <c r="H257" s="386"/>
      <c r="I257" s="386"/>
      <c r="J257" s="387"/>
      <c r="K257" s="382"/>
      <c r="L257" s="383"/>
      <c r="M257" s="383"/>
      <c r="N257" s="383"/>
      <c r="O257" s="384"/>
      <c r="P257" s="388"/>
      <c r="Q257" s="389"/>
      <c r="R257" s="389"/>
      <c r="S257" s="389"/>
      <c r="T257" s="390"/>
      <c r="U257" s="658"/>
      <c r="V257" s="801"/>
      <c r="W257" s="185" t="s">
        <v>747</v>
      </c>
      <c r="AB257" s="185" t="s">
        <v>747</v>
      </c>
      <c r="AE257" s="888"/>
      <c r="AF257" s="888"/>
    </row>
    <row r="258" spans="1:32" ht="16.5" thickBot="1">
      <c r="D258" s="645"/>
      <c r="E258" s="647"/>
      <c r="F258" s="393" t="s">
        <v>1012</v>
      </c>
      <c r="G258" s="287" t="s">
        <v>1013</v>
      </c>
      <c r="H258" s="283" t="s">
        <v>1014</v>
      </c>
      <c r="I258" s="287" t="s">
        <v>1015</v>
      </c>
      <c r="J258" s="287" t="s">
        <v>1016</v>
      </c>
      <c r="K258" s="182" t="s">
        <v>1018</v>
      </c>
      <c r="L258" s="13" t="s">
        <v>1019</v>
      </c>
      <c r="M258" s="174" t="s">
        <v>1020</v>
      </c>
      <c r="N258" s="13"/>
      <c r="O258" s="3"/>
      <c r="P258" s="176" t="s">
        <v>765</v>
      </c>
      <c r="Q258" s="4"/>
      <c r="R258" s="4"/>
      <c r="S258" s="4"/>
      <c r="T258" s="4"/>
      <c r="U258" s="658"/>
      <c r="V258" s="801"/>
      <c r="W258" s="186" t="s">
        <v>931</v>
      </c>
      <c r="AB258" s="186" t="s">
        <v>932</v>
      </c>
      <c r="AE258" s="888"/>
      <c r="AF258" s="888"/>
    </row>
    <row r="259" spans="1:32">
      <c r="D259" s="645"/>
      <c r="E259" s="643"/>
      <c r="F259" s="760" t="s">
        <v>5</v>
      </c>
      <c r="G259" s="761"/>
      <c r="H259" s="761"/>
      <c r="I259" s="761"/>
      <c r="J259" s="762"/>
      <c r="K259" s="754" t="s">
        <v>6</v>
      </c>
      <c r="L259" s="755"/>
      <c r="M259" s="755"/>
      <c r="N259" s="755"/>
      <c r="O259" s="756"/>
      <c r="P259" s="766" t="s">
        <v>4</v>
      </c>
      <c r="Q259" s="767"/>
      <c r="R259" s="767"/>
      <c r="S259" s="767"/>
      <c r="T259" s="768"/>
      <c r="U259" s="658"/>
      <c r="V259" s="801"/>
      <c r="W259" s="186" t="s">
        <v>933</v>
      </c>
      <c r="AB259" s="186" t="s">
        <v>934</v>
      </c>
      <c r="AE259" s="888"/>
      <c r="AF259" s="888"/>
    </row>
    <row r="260" spans="1:32">
      <c r="D260" s="645"/>
      <c r="E260" s="644"/>
      <c r="F260" s="763"/>
      <c r="G260" s="764"/>
      <c r="H260" s="764"/>
      <c r="I260" s="764"/>
      <c r="J260" s="765"/>
      <c r="K260" s="757"/>
      <c r="L260" s="758"/>
      <c r="M260" s="758"/>
      <c r="N260" s="758"/>
      <c r="O260" s="759"/>
      <c r="P260" s="769"/>
      <c r="Q260" s="770"/>
      <c r="R260" s="770"/>
      <c r="S260" s="770"/>
      <c r="T260" s="771"/>
      <c r="U260" s="658"/>
      <c r="V260" s="801"/>
      <c r="W260" s="186"/>
      <c r="AB260" s="186"/>
      <c r="AF260" s="1"/>
    </row>
    <row r="261" spans="1:32">
      <c r="D261" s="645"/>
      <c r="E261" s="644"/>
      <c r="F261" s="388"/>
      <c r="G261" s="389"/>
      <c r="H261" s="389"/>
      <c r="I261" s="389"/>
      <c r="J261" s="390"/>
      <c r="K261" s="385"/>
      <c r="L261" s="386"/>
      <c r="M261" s="386"/>
      <c r="N261" s="386"/>
      <c r="O261" s="387"/>
      <c r="P261" s="382"/>
      <c r="Q261" s="383"/>
      <c r="R261" s="383"/>
      <c r="S261" s="383"/>
      <c r="T261" s="384"/>
      <c r="U261" s="658"/>
      <c r="V261" s="801"/>
      <c r="W261" s="186" t="s">
        <v>935</v>
      </c>
      <c r="AB261" s="186" t="s">
        <v>939</v>
      </c>
      <c r="AE261" s="888"/>
      <c r="AF261" s="888"/>
    </row>
    <row r="262" spans="1:32" ht="16.5" thickBot="1">
      <c r="D262" s="646"/>
      <c r="E262" s="647"/>
      <c r="F262" s="534" t="s">
        <v>1012</v>
      </c>
      <c r="G262" s="4" t="s">
        <v>1013</v>
      </c>
      <c r="H262" s="178" t="s">
        <v>1014</v>
      </c>
      <c r="I262" s="4" t="s">
        <v>1015</v>
      </c>
      <c r="J262" s="5" t="s">
        <v>1016</v>
      </c>
      <c r="K262" s="183" t="s">
        <v>1018</v>
      </c>
      <c r="L262" s="6" t="s">
        <v>1019</v>
      </c>
      <c r="M262" s="184" t="s">
        <v>1020</v>
      </c>
      <c r="N262" s="6"/>
      <c r="O262" s="7"/>
      <c r="P262" s="179" t="s">
        <v>765</v>
      </c>
      <c r="Q262" s="2"/>
      <c r="R262" s="2"/>
      <c r="S262" s="2"/>
      <c r="T262" s="3"/>
      <c r="U262" s="659"/>
      <c r="V262" s="802"/>
      <c r="AB262" s="186"/>
      <c r="AE262" s="888"/>
      <c r="AF262" s="888"/>
    </row>
    <row r="263" spans="1:32">
      <c r="W263" s="273" t="str">
        <f>AF254</f>
        <v xml:space="preserve">O2 - Identifier les éléments influents du développement d’un produit  O3 - Analyser l’organisation fonctionnelle et structurelle d’un produit CO3.2. Identifier et caractériser l’agencement matériel et/ou logiciel d’un produit  CO3.3. Identifier et caractériser le fonctionnement temporel d’un produit ou d’un processus O6 – Préparer une simulation et exploiter les résultats pour prédire un fonctionnement, valider une performance ou une solution CO6.1. Expliquer des éléments d’une modélisation multiphysique proposée relative au comportement de tout ou partie d’un produit CO6.2. Identifier et régler des variables et des paramètres internes et externes utiles à une simulation mobilisant une modélisation multiphysique 2.4. Approche fonctionnelle et structurelle d’une chaîne d’information 2.4.2. Acquisition et restitution de l’information 2.4.3. Codage et traitement de l’information  3.3. Comportement énergétique des produits 3.3. Comportement énergétique des produits 3.4. Comportement informationnel des produits 3.4.2. Description et simulation comportementale de l’information 3.4.3. Inter-opérabilité des produits 4.3. Conception des produits 4.3.1. Les réseaux intelligents CO2.1. Décoder le cahier des charges d’un produit, participer, si besoin, à sa modification O5 – Imaginer une solution, répondre à un besoin CO5.7. Définir la structure matérielle, la constitution d’un produit en fonction  des  caractéristiques  technico-économiques  et environnementales attendues CO5.1. S’impliquer dans une démarche de projet menée en groupe O6 – Préparer une simulation et exploiter les résultats pour prédire un fonctionnement, valider une performance ou une solution CO6.4. Choisir pour une fonction donnée, un modèle de comportement à partir d’observations ou de mesures faites sur le produit 1.1. La démarche de projet 1.1.2. Communication technique (BDD )1.1.3. Approche design et architecturale des produits 1.2. Outils de l'ingénierie système  1.2.2. Ingénierie système 4.1. Outils de représentation du réel 4.1.1. Représentation numérique des produits 4.2. Démarches de conception 4.2.3. Choix des constituants5.2. Constituants de puissance 5.2.1. Convertisseurs, adaptateurs et modulateurs de puissance 5.2.3. Transmetteurs des mouvements 5.3. Constituants de l’information 5.3.1. Capteurs, conditionneurs 5.3.2. Constituants d’IHM 6.1. Moyens de prototypage rapide 6.3. Vérification, validation et qualification du prototype d’un produit </v>
      </c>
      <c r="X263" s="264" t="s">
        <v>742</v>
      </c>
      <c r="AE263" s="888"/>
      <c r="AF263" s="888"/>
    </row>
    <row r="264" spans="1:32" ht="18.75" thickBot="1">
      <c r="Y264" s="396" t="s">
        <v>1021</v>
      </c>
      <c r="Z264" s="292">
        <f xml:space="preserve"> SUM(Z255,AE255)</f>
        <v>36</v>
      </c>
      <c r="AA264" s="397"/>
      <c r="AE264" s="888"/>
      <c r="AF264" s="888"/>
    </row>
    <row r="265" spans="1:32" ht="15">
      <c r="A265" s="192" t="s">
        <v>816</v>
      </c>
      <c r="D265" s="669" t="s">
        <v>1302</v>
      </c>
      <c r="E265" s="670"/>
      <c r="F265" s="670"/>
      <c r="G265" s="670"/>
      <c r="H265" s="670"/>
      <c r="I265" s="670"/>
      <c r="J265" s="670"/>
      <c r="K265" s="670"/>
      <c r="L265" s="670"/>
      <c r="M265" s="670"/>
      <c r="N265" s="670"/>
      <c r="O265" s="670"/>
      <c r="P265" s="670"/>
      <c r="Q265" s="670"/>
      <c r="R265" s="670"/>
      <c r="S265" s="670"/>
      <c r="T265" s="670"/>
      <c r="U265" s="670"/>
      <c r="V265" s="694" t="s">
        <v>1368</v>
      </c>
      <c r="W265" s="694"/>
      <c r="X265" s="694"/>
      <c r="Y265" s="694"/>
      <c r="Z265" s="694"/>
      <c r="AA265" s="694"/>
      <c r="AB265" s="694"/>
      <c r="AC265" s="694"/>
      <c r="AD265" s="695"/>
      <c r="AE265" s="888"/>
      <c r="AF265" s="888"/>
    </row>
    <row r="266" spans="1:32" ht="15.75" customHeight="1" thickBot="1">
      <c r="A266" s="193" t="s">
        <v>11</v>
      </c>
      <c r="B266" s="275"/>
      <c r="D266" s="671"/>
      <c r="E266" s="672"/>
      <c r="F266" s="672"/>
      <c r="G266" s="672"/>
      <c r="H266" s="672"/>
      <c r="I266" s="672"/>
      <c r="J266" s="672"/>
      <c r="K266" s="672"/>
      <c r="L266" s="672"/>
      <c r="M266" s="672"/>
      <c r="N266" s="672"/>
      <c r="O266" s="672"/>
      <c r="P266" s="672"/>
      <c r="Q266" s="672"/>
      <c r="R266" s="672"/>
      <c r="S266" s="672"/>
      <c r="T266" s="672"/>
      <c r="U266" s="672"/>
      <c r="V266" s="696"/>
      <c r="W266" s="696"/>
      <c r="X266" s="696"/>
      <c r="Y266" s="696"/>
      <c r="Z266" s="696"/>
      <c r="AA266" s="696"/>
      <c r="AB266" s="696"/>
      <c r="AC266" s="696"/>
      <c r="AD266" s="697"/>
      <c r="AE266" s="888"/>
      <c r="AF266" s="888"/>
    </row>
    <row r="267" spans="1:32" ht="15.75" customHeight="1" thickBot="1">
      <c r="A267" s="195" t="s">
        <v>726</v>
      </c>
      <c r="B267" s="276"/>
      <c r="D267" s="673" t="s">
        <v>704</v>
      </c>
      <c r="E267" s="674"/>
      <c r="F267" s="673" t="s">
        <v>704</v>
      </c>
      <c r="G267" s="675"/>
      <c r="H267" s="675"/>
      <c r="I267" s="675"/>
      <c r="J267" s="674"/>
      <c r="K267" s="673" t="s">
        <v>704</v>
      </c>
      <c r="L267" s="675"/>
      <c r="M267" s="675"/>
      <c r="N267" s="675"/>
      <c r="O267" s="674"/>
      <c r="P267" s="673" t="s">
        <v>704</v>
      </c>
      <c r="Q267" s="675"/>
      <c r="R267" s="675"/>
      <c r="S267" s="675"/>
      <c r="T267" s="674"/>
      <c r="U267" s="630"/>
      <c r="V267" s="696"/>
      <c r="W267" s="698"/>
      <c r="X267" s="698"/>
      <c r="Y267" s="698"/>
      <c r="Z267" s="698"/>
      <c r="AA267" s="698"/>
      <c r="AB267" s="698"/>
      <c r="AC267" s="698"/>
      <c r="AD267" s="699"/>
      <c r="AE267" s="888"/>
      <c r="AF267" s="888"/>
    </row>
    <row r="268" spans="1:32" ht="16.5" thickBot="1">
      <c r="A268" s="285" t="s">
        <v>743</v>
      </c>
      <c r="B268" s="276"/>
      <c r="D268" s="632" t="s">
        <v>10</v>
      </c>
      <c r="E268" s="633"/>
      <c r="F268" s="632" t="s">
        <v>2</v>
      </c>
      <c r="G268" s="634"/>
      <c r="H268" s="634"/>
      <c r="I268" s="634"/>
      <c r="J268" s="633"/>
      <c r="K268" s="632" t="s">
        <v>0</v>
      </c>
      <c r="L268" s="634"/>
      <c r="M268" s="634"/>
      <c r="N268" s="634"/>
      <c r="O268" s="633"/>
      <c r="P268" s="632" t="s">
        <v>1</v>
      </c>
      <c r="Q268" s="634"/>
      <c r="R268" s="634"/>
      <c r="S268" s="634"/>
      <c r="T268" s="633"/>
      <c r="U268" s="630"/>
      <c r="V268" s="709" t="s">
        <v>937</v>
      </c>
      <c r="W268" s="711" t="s">
        <v>731</v>
      </c>
      <c r="X268" s="712"/>
      <c r="Y268" s="713"/>
      <c r="AB268" s="700" t="s">
        <v>732</v>
      </c>
      <c r="AC268" s="701"/>
      <c r="AD268" s="702"/>
      <c r="AE268" s="888"/>
      <c r="AF268" s="888"/>
    </row>
    <row r="269" spans="1:32" ht="16.5" thickBot="1">
      <c r="A269" s="194" t="s">
        <v>744</v>
      </c>
      <c r="B269" s="276"/>
      <c r="D269" s="635" t="s">
        <v>707</v>
      </c>
      <c r="E269" s="636"/>
      <c r="F269" s="637" t="s">
        <v>3</v>
      </c>
      <c r="G269" s="638"/>
      <c r="H269" s="638"/>
      <c r="I269" s="638"/>
      <c r="J269" s="639"/>
      <c r="K269" s="637" t="s">
        <v>3</v>
      </c>
      <c r="L269" s="638"/>
      <c r="M269" s="638"/>
      <c r="N269" s="638"/>
      <c r="O269" s="639"/>
      <c r="P269" s="640" t="s">
        <v>3</v>
      </c>
      <c r="Q269" s="641"/>
      <c r="R269" s="641"/>
      <c r="S269" s="641"/>
      <c r="T269" s="642"/>
      <c r="U269" s="631"/>
      <c r="V269" s="709"/>
      <c r="W269" s="714"/>
      <c r="X269" s="715"/>
      <c r="Y269" s="716"/>
      <c r="AB269" s="703"/>
      <c r="AC269" s="704"/>
      <c r="AD269" s="705"/>
      <c r="AE269" s="888"/>
      <c r="AF269" s="888"/>
    </row>
    <row r="270" spans="1:32" ht="18" customHeight="1">
      <c r="A270" s="551" t="s">
        <v>745</v>
      </c>
      <c r="B270" s="276"/>
      <c r="C270" s="819" t="s">
        <v>744</v>
      </c>
      <c r="D270" s="821" t="s">
        <v>705</v>
      </c>
      <c r="E270" s="821" t="s">
        <v>728</v>
      </c>
      <c r="F270" s="766" t="s">
        <v>4</v>
      </c>
      <c r="G270" s="767"/>
      <c r="H270" s="767"/>
      <c r="I270" s="767"/>
      <c r="J270" s="768"/>
      <c r="K270" s="760" t="s">
        <v>5</v>
      </c>
      <c r="L270" s="761"/>
      <c r="M270" s="761"/>
      <c r="N270" s="761"/>
      <c r="O270" s="762"/>
      <c r="P270" s="754" t="s">
        <v>6</v>
      </c>
      <c r="Q270" s="755"/>
      <c r="R270" s="755"/>
      <c r="S270" s="755"/>
      <c r="T270" s="756"/>
      <c r="U270" s="654" t="s">
        <v>7</v>
      </c>
      <c r="V270" s="709"/>
      <c r="W270" s="692" t="s">
        <v>18</v>
      </c>
      <c r="X270" s="692"/>
      <c r="Y270" s="692"/>
      <c r="AB270" s="692" t="s">
        <v>18</v>
      </c>
      <c r="AC270" s="692"/>
      <c r="AD270" s="692"/>
      <c r="AE270" s="888"/>
      <c r="AF270" s="888"/>
    </row>
    <row r="271" spans="1:32" ht="18" customHeight="1">
      <c r="A271" s="196" t="s">
        <v>746</v>
      </c>
      <c r="B271" s="276"/>
      <c r="C271" s="820"/>
      <c r="D271" s="822"/>
      <c r="E271" s="822"/>
      <c r="F271" s="769"/>
      <c r="G271" s="770"/>
      <c r="H271" s="770"/>
      <c r="I271" s="770"/>
      <c r="J271" s="771"/>
      <c r="K271" s="763"/>
      <c r="L271" s="764"/>
      <c r="M271" s="764"/>
      <c r="N271" s="764"/>
      <c r="O271" s="765"/>
      <c r="P271" s="757"/>
      <c r="Q271" s="758"/>
      <c r="R271" s="758"/>
      <c r="S271" s="758"/>
      <c r="T271" s="759"/>
      <c r="U271" s="655"/>
      <c r="V271" s="709"/>
      <c r="W271" s="279"/>
      <c r="X271" s="279"/>
      <c r="Y271" s="279"/>
      <c r="AA271" s="279" t="str">
        <f>W271&amp;X271&amp;Y271</f>
        <v/>
      </c>
      <c r="AB271" s="1304" t="str">
        <f>'Objectifs et Compétences'!$B$11</f>
        <v xml:space="preserve">O2 - Identifier les éléments influents du développement d’un produit  </v>
      </c>
      <c r="AC271" s="279"/>
      <c r="AD271" s="279"/>
      <c r="AF271" s="279" t="str">
        <f>AB271&amp;AC271&amp;AD271&amp;AA297</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v>
      </c>
    </row>
    <row r="272" spans="1:32">
      <c r="A272" s="197" t="s">
        <v>937</v>
      </c>
      <c r="B272" s="276"/>
      <c r="C272" s="820"/>
      <c r="D272" s="823"/>
      <c r="E272" s="822"/>
      <c r="F272" s="382"/>
      <c r="G272" s="383"/>
      <c r="H272" s="383"/>
      <c r="I272" s="383"/>
      <c r="J272" s="384"/>
      <c r="K272" s="388"/>
      <c r="L272" s="389"/>
      <c r="M272" s="389"/>
      <c r="N272" s="389"/>
      <c r="O272" s="390"/>
      <c r="P272" s="385"/>
      <c r="Q272" s="386"/>
      <c r="R272" s="386"/>
      <c r="S272" s="386"/>
      <c r="T272" s="387"/>
      <c r="U272" s="655"/>
      <c r="V272" s="709"/>
      <c r="W272" s="378" t="s">
        <v>36</v>
      </c>
      <c r="X272" s="280"/>
      <c r="Y272" s="280"/>
      <c r="Z272" s="274" t="s">
        <v>1011</v>
      </c>
      <c r="AA272" s="274" t="str">
        <f>AA271&amp;W272&amp;X272&amp;Y272</f>
        <v xml:space="preserve">O1 -  Caractériser des produits ou des constituants privilégiant un usage raisonné du point de vue développement durable </v>
      </c>
      <c r="AB272" s="280" t="str">
        <f>'Objectifs et Compétences'!$D$12</f>
        <v xml:space="preserve">CO2.2. Évaluer la compétitivité d’un produit d’un point de vue technique et économique </v>
      </c>
      <c r="AC272" s="280"/>
      <c r="AD272" s="280"/>
      <c r="AE272" s="162" t="s">
        <v>1011</v>
      </c>
      <c r="AF272" s="274" t="str">
        <f>AF271&amp;AB272&amp;AC272&amp;AD272</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v>
      </c>
    </row>
    <row r="273" spans="1:32" ht="16.5" thickBot="1">
      <c r="A273" s="550" t="s">
        <v>938</v>
      </c>
      <c r="B273" s="276"/>
      <c r="C273" s="820"/>
      <c r="D273" s="823"/>
      <c r="E273" s="824"/>
      <c r="F273" s="281" t="s">
        <v>1012</v>
      </c>
      <c r="G273" s="282" t="s">
        <v>1013</v>
      </c>
      <c r="H273" s="282" t="s">
        <v>1014</v>
      </c>
      <c r="I273" s="282" t="s">
        <v>1015</v>
      </c>
      <c r="J273" s="282" t="s">
        <v>1016</v>
      </c>
      <c r="K273" s="180" t="s">
        <v>1018</v>
      </c>
      <c r="L273" s="4" t="s">
        <v>1019</v>
      </c>
      <c r="M273" s="4" t="s">
        <v>1020</v>
      </c>
      <c r="N273" s="4"/>
      <c r="O273" s="5"/>
      <c r="P273" s="283" t="s">
        <v>765</v>
      </c>
      <c r="Q273" s="6"/>
      <c r="R273" s="6"/>
      <c r="S273" s="6"/>
      <c r="T273" s="7"/>
      <c r="U273" s="655"/>
      <c r="V273" s="709"/>
      <c r="W273" s="377" t="str">
        <f>'Objectifs et Compétences'!$D$10</f>
        <v xml:space="preserve">CO1.3. Justifier les solutions constructives d’un produit au regard des performances environnementales et estimer leur impact sur l’efficacité globale </v>
      </c>
      <c r="X273" s="284"/>
      <c r="Y273" s="284"/>
      <c r="Z273" s="274" t="s">
        <v>1011</v>
      </c>
      <c r="AA273" s="274" t="str">
        <f t="shared" ref="AA273:AA281" si="24">AA272&amp;W273&amp;X273&amp;Y273</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v>
      </c>
      <c r="AB273" s="375"/>
      <c r="AC273" s="375"/>
      <c r="AD273" s="375"/>
      <c r="AE273" s="162" t="s">
        <v>1011</v>
      </c>
      <c r="AF273" s="274" t="str">
        <f t="shared" ref="AF273:AF281" si="25">AF272&amp;AB273&amp;AC273&amp;AD273</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v>
      </c>
    </row>
    <row r="274" spans="1:32">
      <c r="A274" s="285" t="s">
        <v>997</v>
      </c>
      <c r="C274" s="820"/>
      <c r="D274" s="823"/>
      <c r="E274" s="821" t="s">
        <v>729</v>
      </c>
      <c r="F274" s="754" t="s">
        <v>6</v>
      </c>
      <c r="G274" s="755"/>
      <c r="H274" s="755"/>
      <c r="I274" s="755"/>
      <c r="J274" s="756"/>
      <c r="K274" s="766" t="s">
        <v>4</v>
      </c>
      <c r="L274" s="767"/>
      <c r="M274" s="767"/>
      <c r="N274" s="767"/>
      <c r="O274" s="768"/>
      <c r="P274" s="760" t="s">
        <v>5</v>
      </c>
      <c r="Q274" s="761"/>
      <c r="R274" s="761"/>
      <c r="S274" s="761"/>
      <c r="T274" s="762"/>
      <c r="U274" s="655"/>
      <c r="V274" s="709"/>
      <c r="W274" s="280" t="s">
        <v>44</v>
      </c>
      <c r="Z274" s="274" t="s">
        <v>1011</v>
      </c>
      <c r="AA274" s="274" t="str">
        <f t="shared" si="2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v>
      </c>
      <c r="AB274" s="280"/>
      <c r="AC274" s="280"/>
      <c r="AD274" s="280"/>
      <c r="AE274" s="162" t="s">
        <v>1011</v>
      </c>
      <c r="AF274" s="274" t="str">
        <f t="shared" si="2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v>
      </c>
    </row>
    <row r="275" spans="1:32" ht="15.75" customHeight="1">
      <c r="A275" s="286" t="s">
        <v>1300</v>
      </c>
      <c r="C275" s="820"/>
      <c r="D275" s="823"/>
      <c r="E275" s="822"/>
      <c r="F275" s="757"/>
      <c r="G275" s="758"/>
      <c r="H275" s="758"/>
      <c r="I275" s="758"/>
      <c r="J275" s="759"/>
      <c r="K275" s="769"/>
      <c r="L275" s="770"/>
      <c r="M275" s="770"/>
      <c r="N275" s="770"/>
      <c r="O275" s="771"/>
      <c r="P275" s="763"/>
      <c r="Q275" s="764"/>
      <c r="R275" s="764"/>
      <c r="S275" s="764"/>
      <c r="T275" s="765"/>
      <c r="U275" s="655"/>
      <c r="V275" s="709"/>
      <c r="W275" s="280"/>
      <c r="AA275" s="274" t="str">
        <f t="shared" si="2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v>
      </c>
      <c r="AB275" s="280" t="str">
        <f>'Objectifs et Compétences'!$B$17</f>
        <v xml:space="preserve">O4 - Communiquer une idée, un principe ou une solution technique, un projet, y compris en langue étrangère </v>
      </c>
      <c r="AC275" s="280"/>
      <c r="AD275" s="280"/>
      <c r="AF275" s="274" t="str">
        <f t="shared" si="2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v>
      </c>
    </row>
    <row r="276" spans="1:32">
      <c r="A276" s="276"/>
      <c r="C276" s="820"/>
      <c r="D276" s="823"/>
      <c r="E276" s="822"/>
      <c r="F276" s="385"/>
      <c r="G276" s="386"/>
      <c r="H276" s="386"/>
      <c r="I276" s="386"/>
      <c r="J276" s="387"/>
      <c r="K276" s="382"/>
      <c r="L276" s="383"/>
      <c r="M276" s="383"/>
      <c r="N276" s="383"/>
      <c r="O276" s="384"/>
      <c r="P276" s="388"/>
      <c r="Q276" s="389"/>
      <c r="R276" s="389"/>
      <c r="S276" s="389"/>
      <c r="T276" s="390"/>
      <c r="U276" s="655"/>
      <c r="V276" s="709"/>
      <c r="W276" s="290" t="s">
        <v>46</v>
      </c>
      <c r="Z276" s="274" t="s">
        <v>1011</v>
      </c>
      <c r="AA276" s="274" t="str">
        <f t="shared" si="2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v>
      </c>
      <c r="AB276" s="375" t="str">
        <f>'Objectifs et Compétences'!$D$17</f>
        <v xml:space="preserve">CO4.1. Décrire une idée, un principe, une solution, un projet en utilisant des outils de représentation adaptés </v>
      </c>
      <c r="AF276" s="274" t="str">
        <f t="shared" si="2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v>
      </c>
    </row>
    <row r="277" spans="1:32" ht="16.5" thickBot="1">
      <c r="A277" s="276"/>
      <c r="C277" s="820"/>
      <c r="D277" s="823"/>
      <c r="E277" s="824"/>
      <c r="F277" s="283" t="s">
        <v>1012</v>
      </c>
      <c r="G277" s="287" t="s">
        <v>1013</v>
      </c>
      <c r="H277" s="287" t="s">
        <v>1014</v>
      </c>
      <c r="I277" s="287" t="s">
        <v>1015</v>
      </c>
      <c r="J277" s="6" t="s">
        <v>1016</v>
      </c>
      <c r="K277" s="179" t="s">
        <v>1018</v>
      </c>
      <c r="L277" s="282" t="s">
        <v>1019</v>
      </c>
      <c r="M277" s="282" t="s">
        <v>1020</v>
      </c>
      <c r="N277" s="282"/>
      <c r="O277" s="288"/>
      <c r="P277" s="289" t="s">
        <v>765</v>
      </c>
      <c r="Q277" s="4"/>
      <c r="R277" s="4"/>
      <c r="S277" s="4"/>
      <c r="T277" s="5"/>
      <c r="U277" s="655"/>
      <c r="V277" s="709"/>
      <c r="W277" s="290" t="s">
        <v>48</v>
      </c>
      <c r="Z277" s="274" t="s">
        <v>1011</v>
      </c>
      <c r="AA277" s="274" t="str">
        <f t="shared" si="2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v>
      </c>
      <c r="AB277" s="375" t="str">
        <f>'Objectifs et Compétences'!$D$19</f>
        <v xml:space="preserve">CO4.3. Présenter de manière argumentée des démarches, des résultats, y compris dans une langue étrangère </v>
      </c>
      <c r="AE277" s="162" t="s">
        <v>1011</v>
      </c>
      <c r="AF277" s="274" t="str">
        <f t="shared" si="2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v>
      </c>
    </row>
    <row r="278" spans="1:32">
      <c r="C278" s="820"/>
      <c r="D278" s="823"/>
      <c r="E278" s="821" t="s">
        <v>730</v>
      </c>
      <c r="F278" s="760" t="s">
        <v>5</v>
      </c>
      <c r="G278" s="761"/>
      <c r="H278" s="761"/>
      <c r="I278" s="761"/>
      <c r="J278" s="762"/>
      <c r="K278" s="754" t="s">
        <v>6</v>
      </c>
      <c r="L278" s="755"/>
      <c r="M278" s="755"/>
      <c r="N278" s="755"/>
      <c r="O278" s="756"/>
      <c r="P278" s="766" t="s">
        <v>4</v>
      </c>
      <c r="Q278" s="767"/>
      <c r="R278" s="767"/>
      <c r="S278" s="767"/>
      <c r="T278" s="768"/>
      <c r="U278" s="655"/>
      <c r="V278" s="709"/>
      <c r="W278" s="378" t="s">
        <v>76</v>
      </c>
      <c r="X278" s="280"/>
      <c r="Y278" s="280"/>
      <c r="Z278" s="274" t="s">
        <v>1011</v>
      </c>
      <c r="AA278" s="274" t="str">
        <f t="shared" si="2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v>
      </c>
      <c r="AB278" s="280"/>
      <c r="AF278" s="274" t="str">
        <f t="shared" si="2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v>
      </c>
    </row>
    <row r="279" spans="1:32">
      <c r="C279" s="820"/>
      <c r="D279" s="823"/>
      <c r="E279" s="822"/>
      <c r="F279" s="763"/>
      <c r="G279" s="764"/>
      <c r="H279" s="764"/>
      <c r="I279" s="764"/>
      <c r="J279" s="765"/>
      <c r="K279" s="757"/>
      <c r="L279" s="758"/>
      <c r="M279" s="758"/>
      <c r="N279" s="758"/>
      <c r="O279" s="759"/>
      <c r="P279" s="769"/>
      <c r="Q279" s="770"/>
      <c r="R279" s="770"/>
      <c r="S279" s="770"/>
      <c r="T279" s="771"/>
      <c r="U279" s="655"/>
      <c r="V279" s="709"/>
      <c r="W279" s="378"/>
      <c r="X279" s="280"/>
      <c r="Y279" s="280"/>
      <c r="AA279" s="274" t="str">
        <f t="shared" si="2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v>
      </c>
      <c r="AB279" s="280" t="str">
        <f>'Objectifs et Compétences'!$B$20</f>
        <v xml:space="preserve">O5 – Imaginer une solution, répondre à un besoin </v>
      </c>
      <c r="AF279" s="274" t="str">
        <f t="shared" si="2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v>
      </c>
    </row>
    <row r="280" spans="1:32">
      <c r="C280" s="820"/>
      <c r="D280" s="823"/>
      <c r="E280" s="822"/>
      <c r="F280" s="388"/>
      <c r="G280" s="389"/>
      <c r="H280" s="389"/>
      <c r="I280" s="389"/>
      <c r="J280" s="390"/>
      <c r="K280" s="385"/>
      <c r="L280" s="386"/>
      <c r="M280" s="386"/>
      <c r="N280" s="386"/>
      <c r="O280" s="387"/>
      <c r="P280" s="382"/>
      <c r="Q280" s="383"/>
      <c r="R280" s="383"/>
      <c r="S280" s="383"/>
      <c r="T280" s="384"/>
      <c r="U280" s="655"/>
      <c r="V280" s="709"/>
      <c r="W280" s="377" t="s">
        <v>789</v>
      </c>
      <c r="X280" s="375"/>
      <c r="Y280" s="375"/>
      <c r="Z280" s="274" t="s">
        <v>1011</v>
      </c>
      <c r="AA280" s="274" t="str">
        <f t="shared" si="2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v>
      </c>
      <c r="AB280" s="375" t="str">
        <f>'Objectifs et Compétences'!$D$20</f>
        <v xml:space="preserve">CO5.1. S’impliquer dans une démarche de projet menée en groupe </v>
      </c>
      <c r="AF280" s="274" t="str">
        <f t="shared" si="2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v>
      </c>
    </row>
    <row r="281" spans="1:32" ht="16.5" thickBot="1">
      <c r="C281" s="820"/>
      <c r="D281" s="823"/>
      <c r="E281" s="822"/>
      <c r="F281" s="289" t="s">
        <v>1012</v>
      </c>
      <c r="G281" s="391" t="s">
        <v>1013</v>
      </c>
      <c r="H281" s="391" t="s">
        <v>1014</v>
      </c>
      <c r="I281" s="391" t="s">
        <v>1015</v>
      </c>
      <c r="J281" s="391" t="s">
        <v>1016</v>
      </c>
      <c r="K281" s="181" t="s">
        <v>1018</v>
      </c>
      <c r="L281" s="6" t="s">
        <v>1019</v>
      </c>
      <c r="M281" s="6" t="s">
        <v>1020</v>
      </c>
      <c r="N281" s="6"/>
      <c r="O281" s="7"/>
      <c r="P281" s="177" t="s">
        <v>765</v>
      </c>
      <c r="Q281" s="291"/>
      <c r="R281" s="291"/>
      <c r="S281" s="291"/>
      <c r="T281" s="8"/>
      <c r="U281" s="655"/>
      <c r="V281" s="709"/>
      <c r="W281" s="377" t="s">
        <v>940</v>
      </c>
      <c r="X281" s="375"/>
      <c r="Y281" s="375"/>
      <c r="Z281" s="274" t="s">
        <v>1011</v>
      </c>
      <c r="AA281" s="274" t="str">
        <f t="shared" si="2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v>
      </c>
      <c r="AB281" s="375" t="str">
        <f>'Objectifs et Compétences'!$D$24</f>
        <v xml:space="preserve">CO5.5. Proposer des solutions à un problème technique identifié en participant à des démarches de créativité, choisir et justifier la solution retenue </v>
      </c>
      <c r="AC281" s="375"/>
      <c r="AD281" s="375"/>
      <c r="AE281" s="162" t="s">
        <v>1011</v>
      </c>
      <c r="AF281" s="274" t="str">
        <f t="shared" si="2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v>
      </c>
    </row>
    <row r="282" spans="1:32" ht="18">
      <c r="D282" s="643" t="s">
        <v>705</v>
      </c>
      <c r="E282" s="643"/>
      <c r="F282" s="766" t="s">
        <v>4</v>
      </c>
      <c r="G282" s="767"/>
      <c r="H282" s="767"/>
      <c r="I282" s="767"/>
      <c r="J282" s="768"/>
      <c r="K282" s="760" t="s">
        <v>5</v>
      </c>
      <c r="L282" s="761"/>
      <c r="M282" s="761"/>
      <c r="N282" s="761"/>
      <c r="O282" s="762"/>
      <c r="P282" s="754" t="s">
        <v>6</v>
      </c>
      <c r="Q282" s="755"/>
      <c r="R282" s="755"/>
      <c r="S282" s="755"/>
      <c r="T282" s="756"/>
      <c r="U282" s="654" t="s">
        <v>8</v>
      </c>
      <c r="V282" s="709"/>
      <c r="W282" s="693" t="s">
        <v>17</v>
      </c>
      <c r="X282" s="693"/>
      <c r="Y282" s="693"/>
      <c r="AB282" s="693" t="s">
        <v>17</v>
      </c>
      <c r="AC282" s="693"/>
      <c r="AD282" s="693"/>
      <c r="AF282" s="274"/>
    </row>
    <row r="283" spans="1:32" ht="18">
      <c r="D283" s="644"/>
      <c r="E283" s="644"/>
      <c r="F283" s="769"/>
      <c r="G283" s="770"/>
      <c r="H283" s="770"/>
      <c r="I283" s="770"/>
      <c r="J283" s="771"/>
      <c r="K283" s="763"/>
      <c r="L283" s="764"/>
      <c r="M283" s="764"/>
      <c r="N283" s="764"/>
      <c r="O283" s="765"/>
      <c r="P283" s="757"/>
      <c r="Q283" s="758"/>
      <c r="R283" s="758"/>
      <c r="S283" s="758"/>
      <c r="T283" s="759"/>
      <c r="U283" s="655"/>
      <c r="V283" s="709"/>
      <c r="W283" s="9" t="s">
        <v>779</v>
      </c>
      <c r="X283" s="292"/>
      <c r="Y283" s="292"/>
      <c r="AA283" s="274" t="str">
        <f>AA281&amp;W283&amp;X283&amp;Y283</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v>
      </c>
      <c r="AB283" s="555" t="s">
        <v>752</v>
      </c>
      <c r="AC283" s="292"/>
      <c r="AD283" s="292"/>
      <c r="AF283" s="274" t="str">
        <f>AF281&amp;AB283&amp;AC283&amp;AD283</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v>
      </c>
    </row>
    <row r="284" spans="1:32">
      <c r="D284" s="645"/>
      <c r="E284" s="644"/>
      <c r="F284" s="382"/>
      <c r="G284" s="383"/>
      <c r="H284" s="383"/>
      <c r="I284" s="383"/>
      <c r="J284" s="384"/>
      <c r="K284" s="388"/>
      <c r="L284" s="389"/>
      <c r="M284" s="389"/>
      <c r="N284" s="389"/>
      <c r="O284" s="390"/>
      <c r="P284" s="385"/>
      <c r="Q284" s="386"/>
      <c r="R284" s="386"/>
      <c r="S284" s="386"/>
      <c r="T284" s="387"/>
      <c r="U284" s="655"/>
      <c r="V284" s="709"/>
      <c r="W284" s="264" t="s">
        <v>1303</v>
      </c>
      <c r="X284" t="s">
        <v>1304</v>
      </c>
      <c r="Y284" s="264" t="s">
        <v>1305</v>
      </c>
      <c r="Z284" s="274">
        <v>5</v>
      </c>
      <c r="AA284" s="274" t="str">
        <f t="shared" ref="AA284:AA297" si="26">AA282&amp;W284&amp;X284&amp;Y284</f>
        <v>2.3.2. Stockage d’énergie (2h)2.3.5. Adaptation de puissance (2h)2.3.6. Transmission de puissance (1h)</v>
      </c>
      <c r="AB284" s="264" t="str">
        <f>'Programme IT'!$A$3</f>
        <v xml:space="preserve">1.1.1. Les projets industriels </v>
      </c>
      <c r="AE284" s="162">
        <v>1.5</v>
      </c>
      <c r="AF284" s="274" t="str">
        <f>AF283&amp;AB284&amp;AC284&amp;AD284</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v>
      </c>
    </row>
    <row r="285" spans="1:32" ht="16.5" thickBot="1">
      <c r="D285" s="645"/>
      <c r="E285" s="647"/>
      <c r="F285" s="392" t="s">
        <v>1012</v>
      </c>
      <c r="G285" s="281" t="s">
        <v>1017</v>
      </c>
      <c r="H285" s="282" t="s">
        <v>1014</v>
      </c>
      <c r="I285" s="282" t="s">
        <v>1015</v>
      </c>
      <c r="J285" s="282" t="s">
        <v>1016</v>
      </c>
      <c r="K285" s="173" t="s">
        <v>1018</v>
      </c>
      <c r="L285" s="178" t="s">
        <v>1019</v>
      </c>
      <c r="M285" s="4" t="s">
        <v>1020</v>
      </c>
      <c r="N285" s="4"/>
      <c r="O285" s="5"/>
      <c r="P285" s="175" t="s">
        <v>765</v>
      </c>
      <c r="Q285" s="6"/>
      <c r="R285" s="6"/>
      <c r="S285" s="6"/>
      <c r="T285" s="6"/>
      <c r="U285" s="655"/>
      <c r="V285" s="709"/>
      <c r="W285" s="9" t="s">
        <v>700</v>
      </c>
      <c r="AA285" s="274" t="str">
        <f t="shared" si="26"/>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v>
      </c>
      <c r="AB285" s="264" t="str">
        <f>'Programme IT'!$A$11</f>
        <v xml:space="preserve">1.1.2. Communication technique </v>
      </c>
      <c r="AE285" s="162">
        <v>0.5</v>
      </c>
      <c r="AF285" s="274" t="str">
        <f t="shared" ref="AF285:AF297" si="27">AF284&amp;AB285&amp;AC285&amp;AD285</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v>
      </c>
    </row>
    <row r="286" spans="1:32">
      <c r="D286" s="645"/>
      <c r="E286" s="643"/>
      <c r="F286" s="754" t="s">
        <v>6</v>
      </c>
      <c r="G286" s="755"/>
      <c r="H286" s="755"/>
      <c r="I286" s="755"/>
      <c r="J286" s="756"/>
      <c r="K286" s="766" t="s">
        <v>4</v>
      </c>
      <c r="L286" s="767"/>
      <c r="M286" s="767"/>
      <c r="N286" s="767"/>
      <c r="O286" s="768"/>
      <c r="P286" s="760" t="s">
        <v>5</v>
      </c>
      <c r="Q286" s="761"/>
      <c r="R286" s="761"/>
      <c r="S286" s="761"/>
      <c r="T286" s="762"/>
      <c r="U286" s="655"/>
      <c r="V286" s="709"/>
      <c r="W286" t="str">
        <f>'Programme I2D'!$A$146</f>
        <v xml:space="preserve">3.1.1. Progiciels de simulation </v>
      </c>
      <c r="Z286" s="274">
        <v>1</v>
      </c>
      <c r="AA286" s="274" t="str">
        <f t="shared" si="26"/>
        <v xml:space="preserve">2.3.2. Stockage d’énergie (2h)2.3.5. Adaptation de puissance (2h)2.3.6. Transmission de puissance (1h)3.1.1. Progiciels de simulation </v>
      </c>
      <c r="AB286" t="str">
        <f>'Programme IT'!$A$14</f>
        <v xml:space="preserve">1.1.3. Approche design et architecturale des produits </v>
      </c>
      <c r="AE286" s="162">
        <v>0.5</v>
      </c>
      <c r="AF286"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v>
      </c>
    </row>
    <row r="287" spans="1:32">
      <c r="D287" s="645"/>
      <c r="E287" s="644"/>
      <c r="F287" s="757"/>
      <c r="G287" s="758"/>
      <c r="H287" s="758"/>
      <c r="I287" s="758"/>
      <c r="J287" s="759"/>
      <c r="K287" s="769"/>
      <c r="L287" s="770"/>
      <c r="M287" s="770"/>
      <c r="N287" s="770"/>
      <c r="O287" s="771"/>
      <c r="P287" s="763"/>
      <c r="Q287" s="764"/>
      <c r="R287" s="764"/>
      <c r="S287" s="764"/>
      <c r="T287" s="765"/>
      <c r="U287" s="655"/>
      <c r="V287" s="709"/>
      <c r="W287" t="str">
        <f>'Programme I2D'!$A$153</f>
        <v xml:space="preserve">3.1.2. Paramétrage d’un modèle </v>
      </c>
      <c r="X287"/>
      <c r="Z287" s="274">
        <v>4</v>
      </c>
      <c r="AA287" s="274" t="str">
        <f t="shared" si="26"/>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v>
      </c>
      <c r="AB287" s="192" t="str">
        <f>'Programme STI2D'!$A$22</f>
        <v xml:space="preserve">1.2. Outils de l'ingénierie système  </v>
      </c>
      <c r="AF287"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v>
      </c>
    </row>
    <row r="288" spans="1:32">
      <c r="D288" s="645"/>
      <c r="E288" s="644"/>
      <c r="F288" s="385"/>
      <c r="G288" s="386"/>
      <c r="H288" s="386"/>
      <c r="I288" s="386"/>
      <c r="J288" s="387"/>
      <c r="K288" s="382"/>
      <c r="L288" s="383"/>
      <c r="M288" s="383"/>
      <c r="N288" s="383"/>
      <c r="O288" s="384"/>
      <c r="P288" s="388"/>
      <c r="Q288" s="389"/>
      <c r="R288" s="389"/>
      <c r="S288" s="389"/>
      <c r="T288" s="390"/>
      <c r="U288" s="655"/>
      <c r="V288" s="709"/>
      <c r="W288" t="str">
        <f>'Programme I2D'!$A$170</f>
        <v xml:space="preserve">3.1.4. Post-traitement et analyse des résultats </v>
      </c>
      <c r="Z288" s="274">
        <v>1</v>
      </c>
      <c r="AA288" s="274" t="str">
        <f t="shared" si="26"/>
        <v xml:space="preserve">2.3.2. Stockage d’énergie (2h)2.3.5. Adaptation de puissance (2h)2.3.6. Transmission de puissance (1h)3.1.1. Progiciels de simulation 3.1.4. Post-traitement et analyse des résultats </v>
      </c>
      <c r="AB288" t="str">
        <f>'Programme STI2D'!$A$23</f>
        <v xml:space="preserve">1.2.1. Concepts de systèmes </v>
      </c>
      <c r="AE288" s="162">
        <v>1</v>
      </c>
      <c r="AF288"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v>
      </c>
    </row>
    <row r="289" spans="4:32" ht="16.5" thickBot="1">
      <c r="D289" s="645"/>
      <c r="E289" s="647"/>
      <c r="F289" s="393" t="s">
        <v>1012</v>
      </c>
      <c r="G289" s="283" t="s">
        <v>1013</v>
      </c>
      <c r="H289" s="287" t="s">
        <v>1014</v>
      </c>
      <c r="I289" s="287" t="s">
        <v>1015</v>
      </c>
      <c r="J289" s="287" t="s">
        <v>1016</v>
      </c>
      <c r="K289" s="182" t="s">
        <v>1018</v>
      </c>
      <c r="L289" s="174" t="s">
        <v>1019</v>
      </c>
      <c r="M289" s="13" t="s">
        <v>1020</v>
      </c>
      <c r="N289" s="13"/>
      <c r="O289" s="3"/>
      <c r="P289" s="176" t="s">
        <v>765</v>
      </c>
      <c r="Q289" s="4"/>
      <c r="R289" s="4"/>
      <c r="S289" s="4"/>
      <c r="T289" s="4"/>
      <c r="U289" s="655"/>
      <c r="V289" s="709"/>
      <c r="W289" s="9" t="s">
        <v>917</v>
      </c>
      <c r="AA289" s="274" t="str">
        <f t="shared" si="26"/>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v>
      </c>
      <c r="AB289" s="264" t="str">
        <f>'Programme STI2D'!$A$26</f>
        <v xml:space="preserve">1.2.2. Ingénierie système </v>
      </c>
      <c r="AE289" s="162">
        <v>0.5</v>
      </c>
      <c r="AF289"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v>
      </c>
    </row>
    <row r="290" spans="4:32">
      <c r="D290" s="645"/>
      <c r="E290" s="643"/>
      <c r="F290" s="760" t="s">
        <v>5</v>
      </c>
      <c r="G290" s="761"/>
      <c r="H290" s="761"/>
      <c r="I290" s="761"/>
      <c r="J290" s="762"/>
      <c r="K290" s="754" t="s">
        <v>6</v>
      </c>
      <c r="L290" s="755"/>
      <c r="M290" s="755"/>
      <c r="N290" s="755"/>
      <c r="O290" s="756"/>
      <c r="P290" s="766" t="s">
        <v>4</v>
      </c>
      <c r="Q290" s="767"/>
      <c r="R290" s="767"/>
      <c r="S290" s="767"/>
      <c r="T290" s="768"/>
      <c r="U290" s="655"/>
      <c r="V290" s="709"/>
      <c r="W290" s="264" t="s">
        <v>943</v>
      </c>
      <c r="Z290" s="274">
        <v>4</v>
      </c>
      <c r="AA290" s="274" t="str">
        <f t="shared" si="26"/>
        <v xml:space="preserve">2.3.2. Stockage d’énergie (2h)2.3.5. Adaptation de puissance (2h)2.3.6. Transmission de puissance (1h)3.1.1. Progiciels de simulation 3.1.4. Post-traitement et analyse des résultats 3.2.1. Concept de mouvement </v>
      </c>
      <c r="AB290" s="9" t="str">
        <f>'Programme STI2D'!$A$41</f>
        <v xml:space="preserve">1.3. Compétitivité des produits </v>
      </c>
      <c r="AC290" t="s">
        <v>1331</v>
      </c>
      <c r="AE290" s="162">
        <v>2</v>
      </c>
      <c r="AF290"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v>
      </c>
    </row>
    <row r="291" spans="4:32">
      <c r="D291" s="645"/>
      <c r="E291" s="644"/>
      <c r="F291" s="763"/>
      <c r="G291" s="764"/>
      <c r="H291" s="764"/>
      <c r="I291" s="764"/>
      <c r="J291" s="765"/>
      <c r="K291" s="757"/>
      <c r="L291" s="758"/>
      <c r="M291" s="758"/>
      <c r="N291" s="758"/>
      <c r="O291" s="759"/>
      <c r="P291" s="769"/>
      <c r="Q291" s="770"/>
      <c r="R291" s="770"/>
      <c r="S291" s="770"/>
      <c r="T291" s="771"/>
      <c r="U291" s="655"/>
      <c r="V291" s="709"/>
      <c r="W291" s="264" t="str">
        <f>'Programme I2D'!$A$185</f>
        <v xml:space="preserve">3.2.2. Concept d'équilibre </v>
      </c>
      <c r="Z291" s="274">
        <v>2</v>
      </c>
      <c r="AA291" s="274" t="str">
        <f t="shared" si="26"/>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v>
      </c>
      <c r="AB291" s="9" t="str">
        <f>'Programme IT'!$A$267</f>
        <v xml:space="preserve">4.2. Démarches de conception </v>
      </c>
      <c r="AC291" t="str">
        <f>'Programme IT'!$A$271</f>
        <v xml:space="preserve">4.2.2. Choix des matériaux </v>
      </c>
      <c r="AE291" s="162">
        <v>0.5</v>
      </c>
      <c r="AF291"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4.2. Démarches de conception 4.2.2. Choix des matériaux </v>
      </c>
    </row>
    <row r="292" spans="4:32">
      <c r="D292" s="645"/>
      <c r="E292" s="644"/>
      <c r="F292" s="388"/>
      <c r="G292" s="389"/>
      <c r="H292" s="389"/>
      <c r="I292" s="389"/>
      <c r="J292" s="390"/>
      <c r="K292" s="385"/>
      <c r="L292" s="386"/>
      <c r="M292" s="386"/>
      <c r="N292" s="386"/>
      <c r="O292" s="387"/>
      <c r="P292" s="382"/>
      <c r="Q292" s="383"/>
      <c r="R292" s="383"/>
      <c r="S292" s="383"/>
      <c r="T292" s="384"/>
      <c r="U292" s="655"/>
      <c r="V292" s="709"/>
      <c r="W292" s="9" t="s">
        <v>781</v>
      </c>
      <c r="Z292" s="274">
        <v>4</v>
      </c>
      <c r="AA292" s="274" t="str">
        <f t="shared" si="26"/>
        <v xml:space="preserve">2.3.2. Stockage d’énergie (2h)2.3.5. Adaptation de puissance (2h)2.3.6. Transmission de puissance (1h)3.1.1. Progiciels de simulation 3.1.4. Post-traitement et analyse des résultats 3.2.1. Concept de mouvement 3.3. Comportement énergétique des produits </v>
      </c>
      <c r="AB292" s="9" t="str">
        <f>'Programme IT'!$A$339</f>
        <v xml:space="preserve">5.2. Constituants de puissance </v>
      </c>
      <c r="AF292"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4.2. Démarches de conception 4.2.2. Choix des matériaux 5.2. Constituants de puissance </v>
      </c>
    </row>
    <row r="293" spans="4:32" ht="16.5" thickBot="1">
      <c r="D293" s="646"/>
      <c r="E293" s="647"/>
      <c r="F293" s="394" t="s">
        <v>1012</v>
      </c>
      <c r="G293" s="289" t="s">
        <v>1013</v>
      </c>
      <c r="H293" s="391" t="s">
        <v>1014</v>
      </c>
      <c r="I293" s="391" t="s">
        <v>1015</v>
      </c>
      <c r="J293" s="391" t="s">
        <v>1016</v>
      </c>
      <c r="K293" s="183" t="s">
        <v>1018</v>
      </c>
      <c r="L293" s="175" t="s">
        <v>1019</v>
      </c>
      <c r="M293" s="172" t="s">
        <v>1020</v>
      </c>
      <c r="N293" s="172"/>
      <c r="O293" s="7"/>
      <c r="P293" s="174" t="s">
        <v>765</v>
      </c>
      <c r="Q293" s="2"/>
      <c r="R293" s="2"/>
      <c r="S293" s="2"/>
      <c r="T293" s="2"/>
      <c r="U293" s="656"/>
      <c r="V293" s="709"/>
      <c r="W293" s="9" t="s">
        <v>1009</v>
      </c>
      <c r="AA293" s="274" t="str">
        <f t="shared" si="26"/>
        <v>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v>
      </c>
      <c r="AB293" t="str">
        <f>'Programme IT'!$A$340</f>
        <v xml:space="preserve">5.2.1. Convertisseurs, adaptateurs et modulateurs de puissance </v>
      </c>
      <c r="AE293" s="162">
        <v>1</v>
      </c>
      <c r="AF293"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4.2. Démarches de conception 4.2.2. Choix des matériaux 5.2. Constituants de puissance 5.2.1. Convertisseurs, adaptateurs et modulateurs de puissance </v>
      </c>
    </row>
    <row r="294" spans="4:32">
      <c r="D294" s="643" t="s">
        <v>706</v>
      </c>
      <c r="E294" s="643"/>
      <c r="F294" s="766" t="s">
        <v>4</v>
      </c>
      <c r="G294" s="767"/>
      <c r="H294" s="767"/>
      <c r="I294" s="767"/>
      <c r="J294" s="768"/>
      <c r="K294" s="760" t="s">
        <v>5</v>
      </c>
      <c r="L294" s="761"/>
      <c r="M294" s="761"/>
      <c r="N294" s="761"/>
      <c r="O294" s="762"/>
      <c r="P294" s="754" t="s">
        <v>6</v>
      </c>
      <c r="Q294" s="755"/>
      <c r="R294" s="755"/>
      <c r="S294" s="755"/>
      <c r="T294" s="756"/>
      <c r="U294" s="654" t="s">
        <v>9</v>
      </c>
      <c r="V294" s="709"/>
      <c r="W294" t="str">
        <f>'Programme I2D'!$A$261</f>
        <v xml:space="preserve">4.1.2. Outils de représentation schématique </v>
      </c>
      <c r="Z294" s="274">
        <v>1</v>
      </c>
      <c r="AA294" s="274" t="str">
        <f t="shared" si="26"/>
        <v xml:space="preserve">2.3.2. Stockage d’énergie (2h)2.3.5. Adaptation de puissance (2h)2.3.6. Transmission de puissance (1h)3.1.1. Progiciels de simulation 3.1.4. Post-traitement et analyse des résultats 3.2.1. Concept de mouvement 3.3. Comportement énergétique des produits 4.1.2. Outils de représentation schématique </v>
      </c>
      <c r="AB294" t="str">
        <f>'Programme STI2D'!$A$350</f>
        <v xml:space="preserve">5.2.3. Transmetteurs des mouvements </v>
      </c>
      <c r="AE294" s="162">
        <v>0.5</v>
      </c>
      <c r="AF294"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4.2. Démarches de conception 4.2.2. Choix des matériaux 5.2. Constituants de puissance 5.2.1. Convertisseurs, adaptateurs et modulateurs de puissance 5.2.3. Transmetteurs des mouvements </v>
      </c>
    </row>
    <row r="295" spans="4:32">
      <c r="D295" s="644"/>
      <c r="E295" s="644"/>
      <c r="F295" s="769"/>
      <c r="G295" s="770"/>
      <c r="H295" s="770"/>
      <c r="I295" s="770"/>
      <c r="J295" s="771"/>
      <c r="K295" s="763"/>
      <c r="L295" s="764"/>
      <c r="M295" s="764"/>
      <c r="N295" s="764"/>
      <c r="O295" s="765"/>
      <c r="P295" s="757"/>
      <c r="Q295" s="758"/>
      <c r="R295" s="758"/>
      <c r="S295" s="758"/>
      <c r="T295" s="759"/>
      <c r="U295" s="655"/>
      <c r="V295" s="709"/>
      <c r="W295" s="9" t="s">
        <v>941</v>
      </c>
      <c r="AA295" s="274" t="str">
        <f t="shared" si="26"/>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v>
      </c>
      <c r="AB295" s="192" t="str">
        <f>'Programme STI2D'!$A$400</f>
        <v xml:space="preserve">6.3. Vérification, validation et qualification du prototype d’un produit </v>
      </c>
      <c r="AE295" s="162">
        <v>1</v>
      </c>
      <c r="AF295"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4.2. Démarches de conception 4.2.2. Choix des matériaux 5.2. Constituants de puissance 5.2.1. Convertisseurs, adaptateurs et modulateurs de puissance 5.2.3. Transmetteurs des mouvements 6.3. Vérification, validation et qualification du prototype d’un produit </v>
      </c>
    </row>
    <row r="296" spans="4:32">
      <c r="D296" s="645"/>
      <c r="E296" s="644"/>
      <c r="F296" s="382"/>
      <c r="G296" s="383"/>
      <c r="H296" s="383"/>
      <c r="I296" s="383"/>
      <c r="J296" s="384"/>
      <c r="K296" s="388"/>
      <c r="L296" s="389"/>
      <c r="M296" s="389"/>
      <c r="N296" s="389"/>
      <c r="O296" s="390"/>
      <c r="P296" s="385"/>
      <c r="Q296" s="386"/>
      <c r="R296" s="386"/>
      <c r="S296" s="386"/>
      <c r="T296" s="387"/>
      <c r="U296" s="655"/>
      <c r="V296" s="709"/>
      <c r="W296" s="264" t="s">
        <v>942</v>
      </c>
      <c r="Z296" s="274">
        <v>2</v>
      </c>
      <c r="AA296" s="274" t="str">
        <f t="shared" si="26"/>
        <v xml:space="preserve">2.3.2. Stockage d’énergie (2h)2.3.5. Adaptation de puissance (2h)2.3.6. Transmission de puissance (1h)3.1.1. Progiciels de simulation 3.1.4. Post-traitement et analyse des résultats 3.2.1. Concept de mouvement 3.3. Comportement énergétique des produits 4.1.2. Outils de représentation schématique 5.2.3. Transmetteurs des mouvements </v>
      </c>
      <c r="AF296"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4.2. Démarches de conception 4.2.2. Choix des matériaux 5.2. Constituants de puissance 5.2.1. Convertisseurs, adaptateurs et modulateurs de puissance 5.2.3. Transmetteurs des mouvements 6.3. Vérification, validation et qualification du prototype d’un produit </v>
      </c>
    </row>
    <row r="297" spans="4:32" ht="16.5" thickBot="1">
      <c r="D297" s="645"/>
      <c r="E297" s="647"/>
      <c r="F297" s="392" t="s">
        <v>1012</v>
      </c>
      <c r="G297" s="282" t="s">
        <v>1013</v>
      </c>
      <c r="H297" s="281" t="s">
        <v>1014</v>
      </c>
      <c r="I297" s="282" t="s">
        <v>1015</v>
      </c>
      <c r="J297" s="282" t="s">
        <v>1016</v>
      </c>
      <c r="K297" s="173" t="s">
        <v>1018</v>
      </c>
      <c r="L297" s="4" t="s">
        <v>1019</v>
      </c>
      <c r="M297" s="178" t="s">
        <v>1020</v>
      </c>
      <c r="N297" s="4"/>
      <c r="O297" s="5"/>
      <c r="P297" s="175" t="s">
        <v>765</v>
      </c>
      <c r="Q297" s="6"/>
      <c r="R297" s="6"/>
      <c r="S297" s="6"/>
      <c r="T297" s="6"/>
      <c r="U297" s="655"/>
      <c r="V297" s="709"/>
      <c r="W297" s="9" t="s">
        <v>785</v>
      </c>
      <c r="Z297" s="274">
        <v>3</v>
      </c>
      <c r="AA297" s="274" t="str">
        <f t="shared" si="26"/>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v>
      </c>
      <c r="AF297" s="274" t="str">
        <f t="shared" si="27"/>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4.2. Démarches de conception 4.2.2. Choix des matériaux 5.2. Constituants de puissance 5.2.1. Convertisseurs, adaptateurs et modulateurs de puissance 5.2.3. Transmetteurs des mouvements 6.3. Vérification, validation et qualification du prototype d’un produit </v>
      </c>
    </row>
    <row r="298" spans="4:32" ht="18">
      <c r="D298" s="645"/>
      <c r="E298" s="643"/>
      <c r="F298" s="754" t="s">
        <v>6</v>
      </c>
      <c r="G298" s="755"/>
      <c r="H298" s="755"/>
      <c r="I298" s="755"/>
      <c r="J298" s="756"/>
      <c r="K298" s="766" t="s">
        <v>4</v>
      </c>
      <c r="L298" s="767"/>
      <c r="M298" s="767"/>
      <c r="N298" s="767"/>
      <c r="O298" s="768"/>
      <c r="P298" s="760" t="s">
        <v>5</v>
      </c>
      <c r="Q298" s="761"/>
      <c r="R298" s="761"/>
      <c r="S298" s="761"/>
      <c r="T298" s="762"/>
      <c r="U298" s="655"/>
      <c r="V298" s="709"/>
      <c r="W298" s="706" t="s">
        <v>709</v>
      </c>
      <c r="X298" s="706"/>
      <c r="Y298" s="706"/>
      <c r="Z298" s="292">
        <f>SUM(Z282:Z297)</f>
        <v>27</v>
      </c>
      <c r="AA298" s="397"/>
      <c r="AB298" s="706" t="s">
        <v>709</v>
      </c>
      <c r="AC298" s="706"/>
      <c r="AD298" s="706"/>
      <c r="AE298" s="887">
        <f>SUM(AE282:AE297)</f>
        <v>9</v>
      </c>
      <c r="AF298" s="887"/>
    </row>
    <row r="299" spans="4:32" ht="18">
      <c r="D299" s="645"/>
      <c r="E299" s="644"/>
      <c r="F299" s="757"/>
      <c r="G299" s="758"/>
      <c r="H299" s="758"/>
      <c r="I299" s="758"/>
      <c r="J299" s="759"/>
      <c r="K299" s="769"/>
      <c r="L299" s="770"/>
      <c r="M299" s="770"/>
      <c r="N299" s="770"/>
      <c r="O299" s="771"/>
      <c r="P299" s="763"/>
      <c r="Q299" s="764"/>
      <c r="R299" s="764"/>
      <c r="S299" s="764"/>
      <c r="T299" s="765"/>
      <c r="U299" s="655"/>
      <c r="V299" s="709"/>
      <c r="W299" s="292"/>
      <c r="X299" s="292"/>
      <c r="Y299" s="292"/>
      <c r="AB299" s="292"/>
      <c r="AC299" s="292"/>
      <c r="AD299" s="292"/>
      <c r="AF299" s="1"/>
    </row>
    <row r="300" spans="4:32">
      <c r="D300" s="645"/>
      <c r="E300" s="644"/>
      <c r="F300" s="385"/>
      <c r="G300" s="386"/>
      <c r="H300" s="386"/>
      <c r="I300" s="386"/>
      <c r="J300" s="387"/>
      <c r="K300" s="382"/>
      <c r="L300" s="383"/>
      <c r="M300" s="383"/>
      <c r="N300" s="383"/>
      <c r="O300" s="384"/>
      <c r="P300" s="388"/>
      <c r="Q300" s="389"/>
      <c r="R300" s="389"/>
      <c r="S300" s="389"/>
      <c r="T300" s="390"/>
      <c r="U300" s="655"/>
      <c r="V300" s="709"/>
      <c r="W300" s="185" t="s">
        <v>747</v>
      </c>
      <c r="AB300" s="185" t="s">
        <v>944</v>
      </c>
      <c r="AE300" s="888"/>
      <c r="AF300" s="888"/>
    </row>
    <row r="301" spans="4:32" ht="16.5" thickBot="1">
      <c r="D301" s="645"/>
      <c r="E301" s="647"/>
      <c r="F301" s="393" t="s">
        <v>1012</v>
      </c>
      <c r="G301" s="287" t="s">
        <v>1013</v>
      </c>
      <c r="H301" s="283" t="s">
        <v>1014</v>
      </c>
      <c r="I301" s="287" t="s">
        <v>1015</v>
      </c>
      <c r="J301" s="287" t="s">
        <v>1016</v>
      </c>
      <c r="K301" s="182" t="s">
        <v>1018</v>
      </c>
      <c r="L301" s="13" t="s">
        <v>1019</v>
      </c>
      <c r="M301" s="174" t="s">
        <v>1020</v>
      </c>
      <c r="N301" s="13"/>
      <c r="O301" s="3"/>
      <c r="P301" s="176" t="s">
        <v>765</v>
      </c>
      <c r="Q301" s="4"/>
      <c r="R301" s="4"/>
      <c r="S301" s="4"/>
      <c r="T301" s="4"/>
      <c r="U301" s="655"/>
      <c r="V301" s="709"/>
      <c r="W301" s="186" t="s">
        <v>945</v>
      </c>
      <c r="AB301" s="186" t="s">
        <v>1350</v>
      </c>
      <c r="AE301" s="888"/>
      <c r="AF301" s="888"/>
    </row>
    <row r="302" spans="4:32">
      <c r="D302" s="645"/>
      <c r="E302" s="643"/>
      <c r="F302" s="760" t="s">
        <v>5</v>
      </c>
      <c r="G302" s="761"/>
      <c r="H302" s="761"/>
      <c r="I302" s="761"/>
      <c r="J302" s="762"/>
      <c r="K302" s="754" t="s">
        <v>6</v>
      </c>
      <c r="L302" s="755"/>
      <c r="M302" s="755"/>
      <c r="N302" s="755"/>
      <c r="O302" s="756"/>
      <c r="P302" s="766" t="s">
        <v>4</v>
      </c>
      <c r="Q302" s="767"/>
      <c r="R302" s="767"/>
      <c r="S302" s="767"/>
      <c r="T302" s="768"/>
      <c r="U302" s="655"/>
      <c r="V302" s="709"/>
      <c r="W302" s="186" t="s">
        <v>946</v>
      </c>
      <c r="AB302" s="186" t="s">
        <v>1357</v>
      </c>
      <c r="AE302" s="888"/>
      <c r="AF302" s="888"/>
    </row>
    <row r="303" spans="4:32">
      <c r="D303" s="645"/>
      <c r="E303" s="644"/>
      <c r="F303" s="763"/>
      <c r="G303" s="764"/>
      <c r="H303" s="764"/>
      <c r="I303" s="764"/>
      <c r="J303" s="765"/>
      <c r="K303" s="757"/>
      <c r="L303" s="758"/>
      <c r="M303" s="758"/>
      <c r="N303" s="758"/>
      <c r="O303" s="759"/>
      <c r="P303" s="769"/>
      <c r="Q303" s="770"/>
      <c r="R303" s="770"/>
      <c r="S303" s="770"/>
      <c r="T303" s="771"/>
      <c r="U303" s="655"/>
      <c r="V303" s="709"/>
      <c r="W303" s="186"/>
      <c r="AB303" t="s">
        <v>1361</v>
      </c>
      <c r="AF303" s="1"/>
    </row>
    <row r="304" spans="4:32">
      <c r="D304" s="645"/>
      <c r="E304" s="644"/>
      <c r="F304" s="388"/>
      <c r="G304" s="389"/>
      <c r="H304" s="389"/>
      <c r="I304" s="389"/>
      <c r="J304" s="390"/>
      <c r="K304" s="385"/>
      <c r="L304" s="386"/>
      <c r="M304" s="386"/>
      <c r="N304" s="386"/>
      <c r="O304" s="387"/>
      <c r="P304" s="382"/>
      <c r="Q304" s="383"/>
      <c r="R304" s="383"/>
      <c r="S304" s="383"/>
      <c r="T304" s="384"/>
      <c r="U304" s="655"/>
      <c r="V304" s="709"/>
      <c r="W304" s="186" t="s">
        <v>947</v>
      </c>
      <c r="AB304" t="s">
        <v>1360</v>
      </c>
      <c r="AE304" s="888"/>
      <c r="AF304" s="888"/>
    </row>
    <row r="305" spans="1:32" ht="16.5" thickBot="1">
      <c r="D305" s="646"/>
      <c r="E305" s="647"/>
      <c r="F305" s="534" t="s">
        <v>1012</v>
      </c>
      <c r="G305" s="4" t="s">
        <v>1013</v>
      </c>
      <c r="H305" s="178" t="s">
        <v>1014</v>
      </c>
      <c r="I305" s="4" t="s">
        <v>1015</v>
      </c>
      <c r="J305" s="5" t="s">
        <v>1016</v>
      </c>
      <c r="K305" s="183" t="s">
        <v>1018</v>
      </c>
      <c r="L305" s="6" t="s">
        <v>1019</v>
      </c>
      <c r="M305" s="184" t="s">
        <v>1020</v>
      </c>
      <c r="N305" s="6"/>
      <c r="O305" s="7"/>
      <c r="P305" s="179" t="s">
        <v>765</v>
      </c>
      <c r="Q305" s="2"/>
      <c r="R305" s="2"/>
      <c r="S305" s="2"/>
      <c r="T305" s="3"/>
      <c r="U305" s="656"/>
      <c r="V305" s="710"/>
      <c r="W305" s="186" t="s">
        <v>948</v>
      </c>
      <c r="AB305" s="186" t="s">
        <v>1359</v>
      </c>
      <c r="AE305" s="888"/>
      <c r="AF305" s="888"/>
    </row>
    <row r="306" spans="1:32">
      <c r="D306" s="295"/>
      <c r="E306" s="303"/>
      <c r="F306" s="297"/>
      <c r="G306" s="298"/>
      <c r="H306" s="299"/>
      <c r="I306" s="298"/>
      <c r="J306" s="298"/>
      <c r="K306" s="300"/>
      <c r="L306" s="298"/>
      <c r="M306" s="299"/>
      <c r="N306" s="298"/>
      <c r="O306" s="298"/>
      <c r="P306" s="299"/>
      <c r="Q306" s="298"/>
      <c r="R306" s="298"/>
      <c r="S306" s="298"/>
      <c r="T306" s="298"/>
      <c r="U306" s="301"/>
      <c r="V306" s="302"/>
      <c r="W306" s="273" t="str">
        <f>AF297</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O3 - Analyser l’organisation fonctionnelle et structurelle d’un produit CO3.2. Identifier et caractériser l’agencement matériel et/ou logiciel d’un produit  CO3.4. Identifier et caractériser des solutions techniques  O6 – Préparer une simulation et exploiter les résultats pour prédire un fonctionnement, valider une performance ou une solution CO6.1. Expliquer des éléments d’une modélisation multiphysique proposée relative au comportement de tout ou partie d’un produit CO6.3. Évaluer un écart entre le comportement du réel et les résultats fournis par le modèle en fonction des paramètres proposés, conclure sur la validité du modèle 2.3. Approche fonctionnelle et structurelle des chaînes de puissance  3.1. Modélisations et simulations 3.1.2. Paramétrage d’un modèle 3.2. Comportement mécanique des produits 3.2.2. Concept d'équilibre 4.1. Outils de représentation du réel  ( Schéma électrique )5.2. Constituants de puissance 6.2. Expérimentations et essais CO2.2. Évaluer la compétitivité d’un produit d’un point de vue technique et économique O4 - Communiquer une idée, un principe ou une solution technique, un projet, y compris en langue étrangère CO4.1. Décrire une idée, un principe, une solution, un projet en utilisant des outils de représentation adaptés CO4.3. Présenter de manière argumentée des démarches, des résultats, y compris dans une langue étrangère O5 – Imaginer une solution, répondre à un besoin CO5.1. S’impliquer dans une démarche de projet menée en groupe CO5.5. Proposer des solutions à un problème technique identifié en participant à des démarches de créativité, choisir et justifier la solution retenue 1.1. La démarche de projet 1.1.1. Les projets industriels 1.1.2. Communication technique 1.1.3. Approche design et architecturale des produits 1.2. Outils de l'ingénierie système  1.2.1. Concepts de systèmes 1.2.2. Ingénierie système 1.3. Compétitivité des produits 1.3.1. Paramètres de la compétitivité 4.2. Démarches de conception 4.2.2. Choix des matériaux 5.2. Constituants de puissance 5.2.1. Convertisseurs, adaptateurs et modulateurs de puissance 5.2.3. Transmetteurs des mouvements 6.3. Vérification, validation et qualification du prototype d’un produit </v>
      </c>
      <c r="X306" s="264" t="s">
        <v>954</v>
      </c>
      <c r="AB306" s="186" t="s">
        <v>1358</v>
      </c>
      <c r="AE306" s="888"/>
      <c r="AF306" s="888"/>
    </row>
    <row r="307" spans="1:32" ht="18.75" thickBot="1">
      <c r="D307" s="295"/>
      <c r="E307" s="303"/>
      <c r="F307" s="297"/>
      <c r="G307" s="298"/>
      <c r="H307" s="299"/>
      <c r="I307" s="298"/>
      <c r="J307" s="298"/>
      <c r="K307" s="300"/>
      <c r="L307" s="298"/>
      <c r="M307" s="299"/>
      <c r="N307" s="298"/>
      <c r="O307" s="298"/>
      <c r="P307" s="299"/>
      <c r="Q307" s="298"/>
      <c r="R307" s="298"/>
      <c r="S307" s="298"/>
      <c r="T307" s="298"/>
      <c r="U307" s="301"/>
      <c r="V307" s="302"/>
      <c r="Y307" s="396" t="s">
        <v>1021</v>
      </c>
      <c r="Z307" s="292">
        <f xml:space="preserve"> SUM(Z298,AE298)</f>
        <v>36</v>
      </c>
      <c r="AA307" s="397"/>
      <c r="AE307" s="888"/>
      <c r="AF307" s="888"/>
    </row>
    <row r="308" spans="1:32" ht="15.75" customHeight="1">
      <c r="A308" s="192" t="s">
        <v>816</v>
      </c>
      <c r="D308" s="896" t="s">
        <v>949</v>
      </c>
      <c r="E308" s="897"/>
      <c r="F308" s="897"/>
      <c r="G308" s="897"/>
      <c r="H308" s="897"/>
      <c r="I308" s="897"/>
      <c r="J308" s="897"/>
      <c r="K308" s="897"/>
      <c r="L308" s="897"/>
      <c r="M308" s="897"/>
      <c r="N308" s="897"/>
      <c r="O308" s="897"/>
      <c r="P308" s="897"/>
      <c r="Q308" s="897"/>
      <c r="R308" s="897"/>
      <c r="S308" s="897"/>
      <c r="T308" s="897"/>
      <c r="U308" s="897"/>
      <c r="V308" s="897"/>
      <c r="W308" s="897"/>
      <c r="X308" s="717" t="s">
        <v>1369</v>
      </c>
      <c r="Y308" s="717"/>
      <c r="Z308" s="717"/>
      <c r="AA308" s="717"/>
      <c r="AB308" s="717"/>
      <c r="AC308" s="717"/>
      <c r="AD308" s="718"/>
      <c r="AE308" s="888"/>
      <c r="AF308" s="888"/>
    </row>
    <row r="309" spans="1:32" ht="15.75" customHeight="1">
      <c r="A309" s="193" t="s">
        <v>11</v>
      </c>
      <c r="B309" s="275"/>
      <c r="D309" s="898"/>
      <c r="E309" s="899"/>
      <c r="F309" s="899"/>
      <c r="G309" s="899"/>
      <c r="H309" s="899"/>
      <c r="I309" s="899"/>
      <c r="J309" s="899"/>
      <c r="K309" s="899"/>
      <c r="L309" s="899"/>
      <c r="M309" s="899"/>
      <c r="N309" s="899"/>
      <c r="O309" s="899"/>
      <c r="P309" s="899"/>
      <c r="Q309" s="899"/>
      <c r="R309" s="899"/>
      <c r="S309" s="899"/>
      <c r="T309" s="899"/>
      <c r="U309" s="899"/>
      <c r="V309" s="899"/>
      <c r="W309" s="899"/>
      <c r="X309" s="719"/>
      <c r="Y309" s="719"/>
      <c r="Z309" s="719"/>
      <c r="AA309" s="719"/>
      <c r="AB309" s="719"/>
      <c r="AC309" s="719"/>
      <c r="AD309" s="720"/>
      <c r="AE309" s="888"/>
      <c r="AF309" s="888"/>
    </row>
    <row r="310" spans="1:32" ht="15.75" customHeight="1" thickBot="1">
      <c r="A310" s="195" t="s">
        <v>726</v>
      </c>
      <c r="B310" s="276"/>
      <c r="D310" s="666" t="s">
        <v>704</v>
      </c>
      <c r="E310" s="667"/>
      <c r="F310" s="666" t="s">
        <v>704</v>
      </c>
      <c r="G310" s="668"/>
      <c r="H310" s="668"/>
      <c r="I310" s="668"/>
      <c r="J310" s="667"/>
      <c r="K310" s="666" t="s">
        <v>704</v>
      </c>
      <c r="L310" s="668"/>
      <c r="M310" s="668"/>
      <c r="N310" s="668"/>
      <c r="O310" s="667"/>
      <c r="P310" s="666" t="s">
        <v>704</v>
      </c>
      <c r="Q310" s="668"/>
      <c r="R310" s="668"/>
      <c r="S310" s="668"/>
      <c r="T310" s="667"/>
      <c r="U310" s="304"/>
      <c r="V310" s="542"/>
      <c r="W310" s="549"/>
      <c r="X310" s="721"/>
      <c r="Y310" s="721"/>
      <c r="Z310" s="721"/>
      <c r="AA310" s="721"/>
      <c r="AB310" s="721"/>
      <c r="AC310" s="721"/>
      <c r="AD310" s="722"/>
      <c r="AE310" s="888"/>
      <c r="AF310" s="888"/>
    </row>
    <row r="311" spans="1:32" ht="16.5" thickBot="1">
      <c r="A311" s="285" t="s">
        <v>743</v>
      </c>
      <c r="B311" s="276"/>
      <c r="D311" s="632" t="s">
        <v>10</v>
      </c>
      <c r="E311" s="633"/>
      <c r="F311" s="632" t="s">
        <v>2</v>
      </c>
      <c r="G311" s="634"/>
      <c r="H311" s="634"/>
      <c r="I311" s="634"/>
      <c r="J311" s="633"/>
      <c r="K311" s="632" t="s">
        <v>0</v>
      </c>
      <c r="L311" s="634"/>
      <c r="M311" s="634"/>
      <c r="N311" s="634"/>
      <c r="O311" s="633"/>
      <c r="P311" s="632" t="s">
        <v>1</v>
      </c>
      <c r="Q311" s="634"/>
      <c r="R311" s="634"/>
      <c r="S311" s="634"/>
      <c r="T311" s="633"/>
      <c r="U311" s="304"/>
      <c r="V311" s="840" t="s">
        <v>938</v>
      </c>
      <c r="W311" s="732" t="s">
        <v>731</v>
      </c>
      <c r="X311" s="733"/>
      <c r="Y311" s="734"/>
      <c r="Z311" s="293"/>
      <c r="AA311" s="404"/>
      <c r="AB311" s="723" t="s">
        <v>732</v>
      </c>
      <c r="AC311" s="724"/>
      <c r="AD311" s="725"/>
      <c r="AE311" s="888"/>
      <c r="AF311" s="888"/>
    </row>
    <row r="312" spans="1:32" ht="16.5" thickBot="1">
      <c r="A312" s="194" t="s">
        <v>744</v>
      </c>
      <c r="B312" s="276"/>
      <c r="D312" s="635" t="s">
        <v>707</v>
      </c>
      <c r="E312" s="636"/>
      <c r="F312" s="637" t="s">
        <v>3</v>
      </c>
      <c r="G312" s="638"/>
      <c r="H312" s="638"/>
      <c r="I312" s="638"/>
      <c r="J312" s="639"/>
      <c r="K312" s="637" t="s">
        <v>3</v>
      </c>
      <c r="L312" s="638"/>
      <c r="M312" s="638"/>
      <c r="N312" s="638"/>
      <c r="O312" s="639"/>
      <c r="P312" s="640" t="s">
        <v>3</v>
      </c>
      <c r="Q312" s="641"/>
      <c r="R312" s="641"/>
      <c r="S312" s="641"/>
      <c r="T312" s="642"/>
      <c r="U312" s="305"/>
      <c r="V312" s="840"/>
      <c r="W312" s="714"/>
      <c r="X312" s="715"/>
      <c r="Y312" s="716"/>
      <c r="AB312" s="703"/>
      <c r="AC312" s="704"/>
      <c r="AD312" s="705"/>
      <c r="AE312" s="888"/>
      <c r="AF312" s="888"/>
    </row>
    <row r="313" spans="1:32" ht="18" customHeight="1">
      <c r="A313" s="551" t="s">
        <v>745</v>
      </c>
      <c r="B313" s="276"/>
      <c r="C313" s="825" t="s">
        <v>937</v>
      </c>
      <c r="D313" s="828" t="s">
        <v>705</v>
      </c>
      <c r="E313" s="828" t="s">
        <v>728</v>
      </c>
      <c r="F313" s="766" t="s">
        <v>4</v>
      </c>
      <c r="G313" s="767"/>
      <c r="H313" s="767"/>
      <c r="I313" s="767"/>
      <c r="J313" s="768"/>
      <c r="K313" s="760" t="s">
        <v>5</v>
      </c>
      <c r="L313" s="761"/>
      <c r="M313" s="761"/>
      <c r="N313" s="761"/>
      <c r="O313" s="762"/>
      <c r="P313" s="754" t="s">
        <v>6</v>
      </c>
      <c r="Q313" s="755"/>
      <c r="R313" s="755"/>
      <c r="S313" s="755"/>
      <c r="T313" s="756"/>
      <c r="U313" s="833" t="s">
        <v>7</v>
      </c>
      <c r="V313" s="840"/>
      <c r="W313" s="692" t="s">
        <v>18</v>
      </c>
      <c r="X313" s="692"/>
      <c r="Y313" s="692"/>
      <c r="AB313" s="692" t="s">
        <v>18</v>
      </c>
      <c r="AC313" s="692"/>
      <c r="AD313" s="692"/>
      <c r="AE313" s="888"/>
      <c r="AF313" s="888"/>
    </row>
    <row r="314" spans="1:32" ht="18" customHeight="1">
      <c r="A314" s="196" t="s">
        <v>746</v>
      </c>
      <c r="B314" s="276"/>
      <c r="C314" s="826"/>
      <c r="D314" s="829"/>
      <c r="E314" s="829"/>
      <c r="F314" s="769"/>
      <c r="G314" s="770"/>
      <c r="H314" s="770"/>
      <c r="I314" s="770"/>
      <c r="J314" s="771"/>
      <c r="K314" s="763"/>
      <c r="L314" s="764"/>
      <c r="M314" s="764"/>
      <c r="N314" s="764"/>
      <c r="O314" s="765"/>
      <c r="P314" s="757"/>
      <c r="Q314" s="758"/>
      <c r="R314" s="758"/>
      <c r="S314" s="758"/>
      <c r="T314" s="759"/>
      <c r="U314" s="834"/>
      <c r="V314" s="840"/>
      <c r="W314" s="279"/>
      <c r="X314" s="279"/>
      <c r="Y314" s="279"/>
      <c r="AA314" s="279" t="str">
        <f>W314&amp;X314&amp;Y314</f>
        <v/>
      </c>
      <c r="AB314" s="1304" t="str">
        <f>'Objectifs et Compétences'!$B$8</f>
        <v xml:space="preserve">O1 -  Caractériser des produits ou des constituants privilégiant un usage raisonné du point de vue développement durable </v>
      </c>
      <c r="AC314" s="279"/>
      <c r="AD314" s="279"/>
      <c r="AF314" s="279" t="str">
        <f>AB314&amp;AC314&amp;AD314&amp;AA340</f>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v>
      </c>
    </row>
    <row r="315" spans="1:32">
      <c r="A315" s="197" t="s">
        <v>937</v>
      </c>
      <c r="B315" s="276"/>
      <c r="C315" s="826"/>
      <c r="D315" s="830"/>
      <c r="E315" s="829"/>
      <c r="F315" s="382"/>
      <c r="G315" s="383"/>
      <c r="H315" s="383"/>
      <c r="I315" s="383"/>
      <c r="J315" s="384"/>
      <c r="K315" s="388"/>
      <c r="L315" s="389"/>
      <c r="M315" s="389"/>
      <c r="N315" s="389"/>
      <c r="O315" s="390"/>
      <c r="P315" s="385"/>
      <c r="Q315" s="386"/>
      <c r="R315" s="386"/>
      <c r="S315" s="386"/>
      <c r="T315" s="387"/>
      <c r="U315" s="834"/>
      <c r="V315" s="840"/>
      <c r="W315" s="378" t="str">
        <f>'Objectifs et Compétences'!$B$8</f>
        <v xml:space="preserve">O1 -  Caractériser des produits ou des constituants privilégiant un usage raisonné du point de vue développement durable </v>
      </c>
      <c r="X315" s="280"/>
      <c r="Y315" s="280"/>
      <c r="Z315" s="274" t="s">
        <v>1011</v>
      </c>
      <c r="AA315" s="274" t="str">
        <f>AA314&amp;W315&amp;X315&amp;Y315</f>
        <v xml:space="preserve">O1 -  Caractériser des produits ou des constituants privilégiant un usage raisonné du point de vue développement durable </v>
      </c>
      <c r="AB315" s="280" t="str">
        <f>'Objectifs et Compétences'!$D$9</f>
        <v xml:space="preserve">CO1.2. Justifier le choix d’une solution selon des contraintes d’ergonomie et de design </v>
      </c>
      <c r="AC315" s="280"/>
      <c r="AD315" s="280"/>
      <c r="AE315" s="162" t="s">
        <v>1011</v>
      </c>
      <c r="AF315" s="274" t="str">
        <f>AF314&amp;AB315&amp;AC315&amp;AD315</f>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v>
      </c>
    </row>
    <row r="316" spans="1:32" ht="16.5" thickBot="1">
      <c r="A316" s="550" t="s">
        <v>938</v>
      </c>
      <c r="B316" s="276"/>
      <c r="C316" s="826"/>
      <c r="D316" s="830"/>
      <c r="E316" s="832"/>
      <c r="F316" s="281" t="s">
        <v>1012</v>
      </c>
      <c r="G316" s="282" t="s">
        <v>1013</v>
      </c>
      <c r="H316" s="282" t="s">
        <v>1014</v>
      </c>
      <c r="I316" s="282" t="s">
        <v>1015</v>
      </c>
      <c r="J316" s="282" t="s">
        <v>1016</v>
      </c>
      <c r="K316" s="180" t="s">
        <v>1018</v>
      </c>
      <c r="L316" s="4" t="s">
        <v>1019</v>
      </c>
      <c r="M316" s="4" t="s">
        <v>1020</v>
      </c>
      <c r="N316" s="4"/>
      <c r="O316" s="5"/>
      <c r="P316" s="283" t="s">
        <v>765</v>
      </c>
      <c r="Q316" s="6"/>
      <c r="R316" s="6"/>
      <c r="S316" s="6"/>
      <c r="T316" s="7"/>
      <c r="U316" s="834"/>
      <c r="V316" s="840"/>
      <c r="W316" s="377" t="str">
        <f>'Objectifs et Compétences'!$D$10</f>
        <v xml:space="preserve">CO1.3. Justifier les solutions constructives d’un produit au regard des performances environnementales et estimer leur impact sur l’efficacité globale </v>
      </c>
      <c r="X316" s="284"/>
      <c r="Y316" s="284"/>
      <c r="Z316" s="274" t="s">
        <v>1011</v>
      </c>
      <c r="AA316" s="274" t="str">
        <f t="shared" ref="AA316:AA323" si="28">AA315&amp;W316&amp;X316&amp;Y316</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v>
      </c>
      <c r="AB316" s="375"/>
      <c r="AF316" s="274" t="str">
        <f t="shared" ref="AF316:AF329" si="29">AF315&amp;AB316&amp;AC316&amp;AD316</f>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v>
      </c>
    </row>
    <row r="317" spans="1:32">
      <c r="A317" s="285" t="s">
        <v>997</v>
      </c>
      <c r="C317" s="826"/>
      <c r="D317" s="830"/>
      <c r="E317" s="828" t="s">
        <v>729</v>
      </c>
      <c r="F317" s="754" t="s">
        <v>6</v>
      </c>
      <c r="G317" s="755"/>
      <c r="H317" s="755"/>
      <c r="I317" s="755"/>
      <c r="J317" s="756"/>
      <c r="K317" s="766" t="s">
        <v>4</v>
      </c>
      <c r="L317" s="767"/>
      <c r="M317" s="767"/>
      <c r="N317" s="767"/>
      <c r="O317" s="768"/>
      <c r="P317" s="760" t="s">
        <v>5</v>
      </c>
      <c r="Q317" s="761"/>
      <c r="R317" s="761"/>
      <c r="S317" s="761"/>
      <c r="T317" s="762"/>
      <c r="U317" s="834"/>
      <c r="V317" s="840"/>
      <c r="W317" s="378" t="s">
        <v>76</v>
      </c>
      <c r="X317" s="280"/>
      <c r="Y317" s="280"/>
      <c r="Z317" s="274" t="s">
        <v>1011</v>
      </c>
      <c r="AA317" s="274" t="str">
        <f t="shared" si="28"/>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v>
      </c>
      <c r="AB317" s="280" t="str">
        <f>'Objectifs et Compétences'!$B$20</f>
        <v xml:space="preserve">O5 – Imaginer une solution, répondre à un besoin </v>
      </c>
      <c r="AF317"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v>
      </c>
    </row>
    <row r="318" spans="1:32">
      <c r="A318" s="286" t="s">
        <v>1300</v>
      </c>
      <c r="C318" s="826"/>
      <c r="D318" s="830"/>
      <c r="E318" s="829"/>
      <c r="F318" s="757"/>
      <c r="G318" s="758"/>
      <c r="H318" s="758"/>
      <c r="I318" s="758"/>
      <c r="J318" s="759"/>
      <c r="K318" s="769"/>
      <c r="L318" s="770"/>
      <c r="M318" s="770"/>
      <c r="N318" s="770"/>
      <c r="O318" s="771"/>
      <c r="P318" s="763"/>
      <c r="Q318" s="764"/>
      <c r="R318" s="764"/>
      <c r="S318" s="764"/>
      <c r="T318" s="765"/>
      <c r="U318" s="834"/>
      <c r="V318" s="840"/>
      <c r="W318" s="378"/>
      <c r="X318" s="280"/>
      <c r="Y318" s="280"/>
      <c r="AA318" s="274" t="str">
        <f t="shared" si="28"/>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v>
      </c>
      <c r="AB318" s="280" t="str">
        <f>'Objectifs et Compétences'!$D$21</f>
        <v xml:space="preserve">CO5.2. Identifier et justifier un problème technique à partir de l’analyse globale d’un produit (approche matière – énergie – information) </v>
      </c>
      <c r="AF318"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v>
      </c>
    </row>
    <row r="319" spans="1:32">
      <c r="A319" s="276"/>
      <c r="C319" s="826"/>
      <c r="D319" s="830"/>
      <c r="E319" s="829"/>
      <c r="F319" s="385"/>
      <c r="G319" s="386"/>
      <c r="H319" s="386"/>
      <c r="I319" s="386"/>
      <c r="J319" s="387"/>
      <c r="K319" s="382"/>
      <c r="L319" s="383"/>
      <c r="M319" s="383"/>
      <c r="N319" s="383"/>
      <c r="O319" s="384"/>
      <c r="P319" s="388"/>
      <c r="Q319" s="389"/>
      <c r="R319" s="389"/>
      <c r="S319" s="389"/>
      <c r="T319" s="390"/>
      <c r="U319" s="834"/>
      <c r="V319" s="840"/>
      <c r="W319" s="377" t="s">
        <v>940</v>
      </c>
      <c r="X319" s="284"/>
      <c r="Y319" s="284"/>
      <c r="Z319" s="274" t="s">
        <v>1011</v>
      </c>
      <c r="AA319" s="274" t="str">
        <f t="shared" si="28"/>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v>
      </c>
      <c r="AB319" s="375" t="s">
        <v>950</v>
      </c>
      <c r="AC319" s="375"/>
      <c r="AD319" s="375"/>
      <c r="AE319" s="162" t="s">
        <v>1011</v>
      </c>
      <c r="AF319"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v>
      </c>
    </row>
    <row r="320" spans="1:32" ht="16.5" thickBot="1">
      <c r="A320" s="276"/>
      <c r="C320" s="826"/>
      <c r="D320" s="830"/>
      <c r="E320" s="832"/>
      <c r="F320" s="283" t="s">
        <v>1012</v>
      </c>
      <c r="G320" s="287" t="s">
        <v>1013</v>
      </c>
      <c r="H320" s="287" t="s">
        <v>1014</v>
      </c>
      <c r="I320" s="287" t="s">
        <v>1015</v>
      </c>
      <c r="J320" s="6" t="s">
        <v>1016</v>
      </c>
      <c r="K320" s="179" t="s">
        <v>1018</v>
      </c>
      <c r="L320" s="282" t="s">
        <v>1019</v>
      </c>
      <c r="M320" s="282" t="s">
        <v>1020</v>
      </c>
      <c r="N320" s="282"/>
      <c r="O320" s="288"/>
      <c r="P320" s="289" t="s">
        <v>765</v>
      </c>
      <c r="Q320" s="4"/>
      <c r="R320" s="4"/>
      <c r="S320" s="4"/>
      <c r="T320" s="5"/>
      <c r="U320" s="834"/>
      <c r="V320" s="840"/>
      <c r="Z320" s="274" t="s">
        <v>1011</v>
      </c>
      <c r="AA320" s="274" t="str">
        <f t="shared" si="28"/>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v>
      </c>
      <c r="AB320" s="375"/>
      <c r="AF320"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v>
      </c>
    </row>
    <row r="321" spans="3:32">
      <c r="C321" s="826"/>
      <c r="D321" s="830"/>
      <c r="E321" s="828" t="s">
        <v>730</v>
      </c>
      <c r="F321" s="760" t="s">
        <v>5</v>
      </c>
      <c r="G321" s="761"/>
      <c r="H321" s="761"/>
      <c r="I321" s="761"/>
      <c r="J321" s="762"/>
      <c r="K321" s="754" t="s">
        <v>6</v>
      </c>
      <c r="L321" s="755"/>
      <c r="M321" s="755"/>
      <c r="N321" s="755"/>
      <c r="O321" s="756"/>
      <c r="P321" s="766" t="s">
        <v>4</v>
      </c>
      <c r="Q321" s="767"/>
      <c r="R321" s="767"/>
      <c r="S321" s="767"/>
      <c r="T321" s="768"/>
      <c r="U321" s="834"/>
      <c r="V321" s="840"/>
      <c r="Z321" s="274" t="s">
        <v>1011</v>
      </c>
      <c r="AA321" s="274" t="str">
        <f t="shared" si="28"/>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v>
      </c>
      <c r="AB321" s="280" t="str">
        <f>'Objectifs et Compétences'!$B$48</f>
        <v xml:space="preserve">O7 – Expérimenter et réaliser des prototypes ou des maquettes </v>
      </c>
      <c r="AC321" s="280"/>
      <c r="AD321" s="280"/>
      <c r="AE321" s="162" t="s">
        <v>1011</v>
      </c>
      <c r="AF321"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v>
      </c>
    </row>
    <row r="322" spans="3:32">
      <c r="C322" s="826"/>
      <c r="D322" s="830"/>
      <c r="E322" s="829"/>
      <c r="F322" s="763"/>
      <c r="G322" s="764"/>
      <c r="H322" s="764"/>
      <c r="I322" s="764"/>
      <c r="J322" s="765"/>
      <c r="K322" s="757"/>
      <c r="L322" s="758"/>
      <c r="M322" s="758"/>
      <c r="N322" s="758"/>
      <c r="O322" s="759"/>
      <c r="P322" s="769"/>
      <c r="Q322" s="770"/>
      <c r="R322" s="770"/>
      <c r="S322" s="770"/>
      <c r="T322" s="771"/>
      <c r="U322" s="834"/>
      <c r="V322" s="840"/>
      <c r="AA322" s="274" t="str">
        <f t="shared" si="28"/>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v>
      </c>
      <c r="AB322" s="280" t="str">
        <f>'Objectifs et Compétences'!$D$48</f>
        <v xml:space="preserve">CO7.1. Réaliser et valider un prototype ou une maquette obtenus en réponse à tout ou partie du cahier des charges initial. </v>
      </c>
      <c r="AC322" s="280"/>
      <c r="AD322" s="280"/>
      <c r="AF322"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v>
      </c>
    </row>
    <row r="323" spans="3:32">
      <c r="C323" s="826"/>
      <c r="D323" s="830"/>
      <c r="E323" s="829"/>
      <c r="F323" s="388"/>
      <c r="G323" s="389"/>
      <c r="H323" s="389"/>
      <c r="I323" s="389"/>
      <c r="J323" s="390"/>
      <c r="K323" s="385"/>
      <c r="L323" s="386"/>
      <c r="M323" s="386"/>
      <c r="N323" s="386"/>
      <c r="O323" s="387"/>
      <c r="P323" s="382"/>
      <c r="Q323" s="383"/>
      <c r="R323" s="383"/>
      <c r="S323" s="383"/>
      <c r="T323" s="384"/>
      <c r="U323" s="834"/>
      <c r="V323" s="840"/>
      <c r="Z323" s="274" t="s">
        <v>1011</v>
      </c>
      <c r="AA323" s="274" t="str">
        <f t="shared" si="28"/>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v>
      </c>
      <c r="AB323" s="375"/>
      <c r="AC323" s="375"/>
      <c r="AD323" s="375"/>
      <c r="AE323" s="162" t="s">
        <v>1011</v>
      </c>
      <c r="AF323"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v>
      </c>
    </row>
    <row r="324" spans="3:32" ht="18.75" thickBot="1">
      <c r="C324" s="827"/>
      <c r="D324" s="831"/>
      <c r="E324" s="832"/>
      <c r="F324" s="289" t="s">
        <v>1012</v>
      </c>
      <c r="G324" s="391" t="s">
        <v>1013</v>
      </c>
      <c r="H324" s="391" t="s">
        <v>1014</v>
      </c>
      <c r="I324" s="391" t="s">
        <v>1015</v>
      </c>
      <c r="J324" s="391" t="s">
        <v>1016</v>
      </c>
      <c r="K324" s="181" t="s">
        <v>1018</v>
      </c>
      <c r="L324" s="6" t="s">
        <v>1019</v>
      </c>
      <c r="M324" s="6" t="s">
        <v>1020</v>
      </c>
      <c r="N324" s="6"/>
      <c r="O324" s="7"/>
      <c r="P324" s="177" t="s">
        <v>765</v>
      </c>
      <c r="Q324" s="291"/>
      <c r="R324" s="291"/>
      <c r="S324" s="291"/>
      <c r="T324" s="8"/>
      <c r="U324" s="835"/>
      <c r="V324" s="840"/>
      <c r="W324" s="693" t="s">
        <v>17</v>
      </c>
      <c r="X324" s="693"/>
      <c r="Y324" s="693"/>
      <c r="AB324" s="280"/>
      <c r="AF324"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v>
      </c>
    </row>
    <row r="325" spans="3:32">
      <c r="D325" s="643" t="s">
        <v>705</v>
      </c>
      <c r="E325" s="643"/>
      <c r="F325" s="766" t="s">
        <v>4</v>
      </c>
      <c r="G325" s="767"/>
      <c r="H325" s="767"/>
      <c r="I325" s="767"/>
      <c r="J325" s="768"/>
      <c r="K325" s="760" t="s">
        <v>5</v>
      </c>
      <c r="L325" s="761"/>
      <c r="M325" s="761"/>
      <c r="N325" s="761"/>
      <c r="O325" s="762"/>
      <c r="P325" s="754" t="s">
        <v>6</v>
      </c>
      <c r="Q325" s="755"/>
      <c r="R325" s="755"/>
      <c r="S325" s="755"/>
      <c r="T325" s="756"/>
      <c r="U325" s="833" t="s">
        <v>8</v>
      </c>
      <c r="V325" s="840"/>
      <c r="W325" s="9" t="s">
        <v>795</v>
      </c>
      <c r="AA325" s="274" t="str">
        <f>AA323&amp;W325&amp;X325&amp;Y325</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v>
      </c>
      <c r="AB325" s="375"/>
      <c r="AE325" s="162" t="s">
        <v>1011</v>
      </c>
      <c r="AF325"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v>
      </c>
    </row>
    <row r="326" spans="3:32">
      <c r="D326" s="644"/>
      <c r="E326" s="644"/>
      <c r="F326" s="769"/>
      <c r="G326" s="770"/>
      <c r="H326" s="770"/>
      <c r="I326" s="770"/>
      <c r="J326" s="771"/>
      <c r="K326" s="763"/>
      <c r="L326" s="764"/>
      <c r="M326" s="764"/>
      <c r="N326" s="764"/>
      <c r="O326" s="765"/>
      <c r="P326" s="757"/>
      <c r="Q326" s="758"/>
      <c r="R326" s="758"/>
      <c r="S326" s="758"/>
      <c r="T326" s="759"/>
      <c r="U326" s="834"/>
      <c r="V326" s="840"/>
      <c r="W326" s="264" t="s">
        <v>797</v>
      </c>
      <c r="Z326" s="274">
        <v>3</v>
      </c>
      <c r="AA326" s="274" t="str">
        <f>AA325&amp;W326&amp;X326&amp;Y326</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v>
      </c>
      <c r="AB326" s="375"/>
      <c r="AF326"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v>
      </c>
    </row>
    <row r="327" spans="3:32">
      <c r="D327" s="645"/>
      <c r="E327" s="644"/>
      <c r="F327" s="382"/>
      <c r="G327" s="383"/>
      <c r="H327" s="383"/>
      <c r="I327" s="383"/>
      <c r="J327" s="384"/>
      <c r="K327" s="388"/>
      <c r="L327" s="389"/>
      <c r="M327" s="389"/>
      <c r="N327" s="389"/>
      <c r="O327" s="390"/>
      <c r="P327" s="385"/>
      <c r="Q327" s="386"/>
      <c r="R327" s="386"/>
      <c r="S327" s="386"/>
      <c r="T327" s="387"/>
      <c r="U327" s="834"/>
      <c r="V327" s="840"/>
      <c r="W327" s="9" t="str">
        <f>'Programme I2D'!$A$78</f>
        <v xml:space="preserve">2.2. Approche fonctionnelle et structurelle des ossatures et des enveloppes </v>
      </c>
      <c r="AA327" s="274" t="str">
        <f t="shared" ref="AA327:AA340" si="30">AA326&amp;W327&amp;X327&amp;Y327</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v>
      </c>
      <c r="AB327" s="375"/>
      <c r="AC327" s="375"/>
      <c r="AD327" s="375"/>
      <c r="AE327" s="162" t="s">
        <v>1011</v>
      </c>
      <c r="AF327" s="274" t="str">
        <f t="shared" si="29"/>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v>
      </c>
    </row>
    <row r="328" spans="3:32" ht="18.75" thickBot="1">
      <c r="D328" s="645"/>
      <c r="E328" s="647"/>
      <c r="F328" s="392" t="s">
        <v>1012</v>
      </c>
      <c r="G328" s="281" t="s">
        <v>1017</v>
      </c>
      <c r="H328" s="282" t="s">
        <v>1014</v>
      </c>
      <c r="I328" s="282" t="s">
        <v>1015</v>
      </c>
      <c r="J328" s="282" t="s">
        <v>1016</v>
      </c>
      <c r="K328" s="173" t="s">
        <v>1018</v>
      </c>
      <c r="L328" s="178" t="s">
        <v>1019</v>
      </c>
      <c r="M328" s="4" t="s">
        <v>1020</v>
      </c>
      <c r="N328" s="4"/>
      <c r="O328" s="5"/>
      <c r="P328" s="175" t="s">
        <v>765</v>
      </c>
      <c r="Q328" s="6"/>
      <c r="R328" s="6"/>
      <c r="S328" s="6"/>
      <c r="T328" s="6"/>
      <c r="U328" s="834"/>
      <c r="V328" s="840"/>
      <c r="W328" s="264" t="str">
        <f>'Programme I2D'!$A$79</f>
        <v xml:space="preserve">2.2.1. Typologie des enveloppes </v>
      </c>
      <c r="Z328" s="274">
        <v>2</v>
      </c>
      <c r="AA328"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v>
      </c>
      <c r="AB328" s="693" t="s">
        <v>17</v>
      </c>
      <c r="AC328" s="693"/>
      <c r="AD328" s="693"/>
      <c r="AF328" s="274"/>
    </row>
    <row r="329" spans="3:32">
      <c r="D329" s="645"/>
      <c r="E329" s="643"/>
      <c r="F329" s="754" t="s">
        <v>6</v>
      </c>
      <c r="G329" s="755"/>
      <c r="H329" s="755"/>
      <c r="I329" s="755"/>
      <c r="J329" s="756"/>
      <c r="K329" s="766" t="s">
        <v>4</v>
      </c>
      <c r="L329" s="767"/>
      <c r="M329" s="767"/>
      <c r="N329" s="767"/>
      <c r="O329" s="768"/>
      <c r="P329" s="760" t="s">
        <v>5</v>
      </c>
      <c r="Q329" s="761"/>
      <c r="R329" s="761"/>
      <c r="S329" s="761"/>
      <c r="T329" s="762"/>
      <c r="U329" s="834"/>
      <c r="V329" s="840"/>
      <c r="W329" s="9" t="s">
        <v>700</v>
      </c>
      <c r="AA329"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v>
      </c>
      <c r="AB329" s="192" t="str">
        <f>'Programme STI2D'!$A$2</f>
        <v xml:space="preserve">1.1. La démarche de projet </v>
      </c>
      <c r="AC329" t="str">
        <f>'Programme STI2D'!$A$3</f>
        <v xml:space="preserve">1.1.1. Les projets industriels </v>
      </c>
      <c r="AE329" s="162">
        <v>0.5</v>
      </c>
      <c r="AF329" s="274" t="str">
        <f>AF327&amp;AB329&amp;AC329&amp;AD329</f>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v>
      </c>
    </row>
    <row r="330" spans="3:32">
      <c r="D330" s="645"/>
      <c r="E330" s="644"/>
      <c r="F330" s="757"/>
      <c r="G330" s="758"/>
      <c r="H330" s="758"/>
      <c r="I330" s="758"/>
      <c r="J330" s="759"/>
      <c r="K330" s="769"/>
      <c r="L330" s="770"/>
      <c r="M330" s="770"/>
      <c r="N330" s="770"/>
      <c r="O330" s="771"/>
      <c r="P330" s="763"/>
      <c r="Q330" s="764"/>
      <c r="R330" s="764"/>
      <c r="S330" s="764"/>
      <c r="T330" s="765"/>
      <c r="U330" s="834"/>
      <c r="V330" s="840"/>
      <c r="W330" s="264" t="str">
        <f>'Programme I2D'!$A$153</f>
        <v xml:space="preserve">3.1.2. Paramétrage d’un modèle </v>
      </c>
      <c r="Z330" s="274">
        <v>3</v>
      </c>
      <c r="AA330"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v>
      </c>
      <c r="AB330" s="192" t="s">
        <v>753</v>
      </c>
      <c r="AC330" t="s">
        <v>1332</v>
      </c>
      <c r="AD330" t="s">
        <v>1333</v>
      </c>
      <c r="AE330" s="162">
        <v>1.5</v>
      </c>
      <c r="AF330" s="274" t="str">
        <f>AF329&amp;AB330&amp;AC330&amp;AD330</f>
        <v>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v>
      </c>
    </row>
    <row r="331" spans="3:32">
      <c r="D331" s="645"/>
      <c r="E331" s="644"/>
      <c r="F331" s="385"/>
      <c r="G331" s="386"/>
      <c r="H331" s="386"/>
      <c r="I331" s="386"/>
      <c r="J331" s="387"/>
      <c r="K331" s="382"/>
      <c r="L331" s="383"/>
      <c r="M331" s="383"/>
      <c r="N331" s="383"/>
      <c r="O331" s="384"/>
      <c r="P331" s="388"/>
      <c r="Q331" s="389"/>
      <c r="R331" s="389"/>
      <c r="S331" s="389"/>
      <c r="T331" s="390"/>
      <c r="U331" s="834"/>
      <c r="V331" s="840"/>
      <c r="W331" s="264" t="str">
        <f>'Programme I2D'!$A$170</f>
        <v xml:space="preserve">3.1.4. Post-traitement et analyse des résultats </v>
      </c>
      <c r="Z331" s="274">
        <v>2</v>
      </c>
      <c r="AA331"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v>
      </c>
      <c r="AB331" s="192" t="str">
        <f>'Programme STI2D'!$A$41</f>
        <v xml:space="preserve">1.3. Compétitivité des produits </v>
      </c>
      <c r="AC331" t="s">
        <v>1334</v>
      </c>
      <c r="AD331" t="s">
        <v>1335</v>
      </c>
      <c r="AE331" s="162">
        <v>1</v>
      </c>
      <c r="AF331" s="274" t="str">
        <f t="shared" ref="AF331:AF340" si="31">AF330&amp;AB331&amp;AC331&amp;AD331</f>
        <v>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v>
      </c>
    </row>
    <row r="332" spans="3:32" ht="16.5" thickBot="1">
      <c r="D332" s="645"/>
      <c r="E332" s="647"/>
      <c r="F332" s="393" t="s">
        <v>1012</v>
      </c>
      <c r="G332" s="283" t="s">
        <v>1013</v>
      </c>
      <c r="H332" s="287" t="s">
        <v>1014</v>
      </c>
      <c r="I332" s="287" t="s">
        <v>1015</v>
      </c>
      <c r="J332" s="287" t="s">
        <v>1016</v>
      </c>
      <c r="K332" s="182" t="s">
        <v>1018</v>
      </c>
      <c r="L332" s="174" t="s">
        <v>1019</v>
      </c>
      <c r="M332" s="13" t="s">
        <v>1020</v>
      </c>
      <c r="N332" s="13"/>
      <c r="O332" s="3"/>
      <c r="P332" s="176" t="s">
        <v>765</v>
      </c>
      <c r="Q332" s="4"/>
      <c r="R332" s="4"/>
      <c r="S332" s="4"/>
      <c r="T332" s="4"/>
      <c r="U332" s="834"/>
      <c r="V332" s="840"/>
      <c r="W332" s="9" t="s">
        <v>917</v>
      </c>
      <c r="AA332"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v>
      </c>
      <c r="AB332" s="192" t="str">
        <f>'Programme STI2D'!$A$52</f>
        <v xml:space="preserve">1.4. Créativité et innovation technologique </v>
      </c>
      <c r="AE332" s="162">
        <v>1</v>
      </c>
      <c r="AF332"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v>
      </c>
    </row>
    <row r="333" spans="3:32">
      <c r="D333" s="645"/>
      <c r="E333" s="643"/>
      <c r="F333" s="760" t="s">
        <v>5</v>
      </c>
      <c r="G333" s="761"/>
      <c r="H333" s="761"/>
      <c r="I333" s="761"/>
      <c r="J333" s="762"/>
      <c r="K333" s="754" t="s">
        <v>6</v>
      </c>
      <c r="L333" s="755"/>
      <c r="M333" s="755"/>
      <c r="N333" s="755"/>
      <c r="O333" s="756"/>
      <c r="P333" s="766" t="s">
        <v>4</v>
      </c>
      <c r="Q333" s="767"/>
      <c r="R333" s="767"/>
      <c r="S333" s="767"/>
      <c r="T333" s="768"/>
      <c r="U333" s="834"/>
      <c r="V333" s="840"/>
      <c r="W333" s="264" t="s">
        <v>951</v>
      </c>
      <c r="Z333" s="274">
        <v>2</v>
      </c>
      <c r="AA333"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v>
      </c>
      <c r="AB333" s="192" t="str">
        <f>'Programme STI2D'!$A$57</f>
        <v xml:space="preserve">1.5. Approche environnementale </v>
      </c>
      <c r="AC333" t="str">
        <f>'Programme STI2D'!$A$58</f>
        <v xml:space="preserve">1.5.1. Cycle de vie </v>
      </c>
      <c r="AE333" s="162">
        <v>0.5</v>
      </c>
      <c r="AF333"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v>
      </c>
    </row>
    <row r="334" spans="3:32">
      <c r="D334" s="645"/>
      <c r="E334" s="644"/>
      <c r="F334" s="763"/>
      <c r="G334" s="764"/>
      <c r="H334" s="764"/>
      <c r="I334" s="764"/>
      <c r="J334" s="765"/>
      <c r="K334" s="757"/>
      <c r="L334" s="758"/>
      <c r="M334" s="758"/>
      <c r="N334" s="758"/>
      <c r="O334" s="759"/>
      <c r="P334" s="769"/>
      <c r="Q334" s="770"/>
      <c r="R334" s="770"/>
      <c r="S334" s="770"/>
      <c r="T334" s="771"/>
      <c r="U334" s="834"/>
      <c r="V334" s="840"/>
      <c r="W334" s="264" t="s">
        <v>952</v>
      </c>
      <c r="Z334" s="274">
        <v>5</v>
      </c>
      <c r="AA334"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v>
      </c>
      <c r="AB334" s="192" t="str">
        <f>'Programme STI2D'!$A$252</f>
        <v xml:space="preserve">4.1. Outils de représentation du réel </v>
      </c>
      <c r="AC334" t="str">
        <f>'Programme STI2D'!$A$253</f>
        <v xml:space="preserve">4.1.1. Représentation numérique des produits </v>
      </c>
      <c r="AE334" s="162">
        <v>1</v>
      </c>
      <c r="AF334"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4.1. Outils de représentation du réel 4.1.1. Représentation numérique des produits </v>
      </c>
    </row>
    <row r="335" spans="3:32">
      <c r="D335" s="645"/>
      <c r="E335" s="644"/>
      <c r="F335" s="388"/>
      <c r="G335" s="389"/>
      <c r="H335" s="389"/>
      <c r="I335" s="389"/>
      <c r="J335" s="390"/>
      <c r="K335" s="385"/>
      <c r="L335" s="386"/>
      <c r="M335" s="386"/>
      <c r="N335" s="386"/>
      <c r="O335" s="387"/>
      <c r="P335" s="382"/>
      <c r="Q335" s="383"/>
      <c r="R335" s="383"/>
      <c r="S335" s="383"/>
      <c r="T335" s="384"/>
      <c r="U335" s="834"/>
      <c r="V335" s="840"/>
      <c r="W335" s="9" t="str">
        <f>'Programme I2D'!$A$221</f>
        <v xml:space="preserve">3.4. Comportement informationnel des produits </v>
      </c>
      <c r="AA335"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v>
      </c>
      <c r="AB335" s="192" t="str">
        <f>'Programme STI2D'!$A$267</f>
        <v xml:space="preserve">4.2. Démarches de conception </v>
      </c>
      <c r="AF335"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4.1. Outils de représentation du réel 4.1.1. Représentation numérique des produits 4.2. Démarches de conception </v>
      </c>
    </row>
    <row r="336" spans="3:32" ht="16.5" thickBot="1">
      <c r="D336" s="646"/>
      <c r="E336" s="647"/>
      <c r="F336" s="394" t="s">
        <v>1012</v>
      </c>
      <c r="G336" s="289" t="s">
        <v>1013</v>
      </c>
      <c r="H336" s="391" t="s">
        <v>1014</v>
      </c>
      <c r="I336" s="391" t="s">
        <v>1015</v>
      </c>
      <c r="J336" s="391" t="s">
        <v>1016</v>
      </c>
      <c r="K336" s="183" t="s">
        <v>1018</v>
      </c>
      <c r="L336" s="175" t="s">
        <v>1019</v>
      </c>
      <c r="M336" s="172" t="s">
        <v>1020</v>
      </c>
      <c r="N336" s="172"/>
      <c r="O336" s="7"/>
      <c r="P336" s="174" t="s">
        <v>765</v>
      </c>
      <c r="Q336" s="2"/>
      <c r="R336" s="2"/>
      <c r="S336" s="2"/>
      <c r="T336" s="2"/>
      <c r="U336" s="835"/>
      <c r="V336" s="840"/>
      <c r="W336" t="str">
        <f>'Programme I2D'!$A$227</f>
        <v xml:space="preserve">3.4.2. Description et simulation comportementale de l’information </v>
      </c>
      <c r="Z336" s="274">
        <v>2</v>
      </c>
      <c r="AA336"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v>
      </c>
      <c r="AB336" s="1302" t="str">
        <f>'Programme STI2D'!$A$268</f>
        <v xml:space="preserve">4.2.1. Amélioration de la performance environnementale d’un produit </v>
      </c>
      <c r="AE336" s="162">
        <v>1</v>
      </c>
      <c r="AF336"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4.1. Outils de représentation du réel 4.1.1. Représentation numérique des produits 4.2. Démarches de conception 4.2.1. Amélioration de la performance environnementale d’un produit </v>
      </c>
    </row>
    <row r="337" spans="1:32">
      <c r="D337" s="643" t="s">
        <v>706</v>
      </c>
      <c r="E337" s="643"/>
      <c r="F337" s="766" t="s">
        <v>4</v>
      </c>
      <c r="G337" s="767"/>
      <c r="H337" s="767"/>
      <c r="I337" s="767"/>
      <c r="J337" s="768"/>
      <c r="K337" s="760" t="s">
        <v>5</v>
      </c>
      <c r="L337" s="761"/>
      <c r="M337" s="761"/>
      <c r="N337" s="761"/>
      <c r="O337" s="762"/>
      <c r="P337" s="754" t="s">
        <v>6</v>
      </c>
      <c r="Q337" s="755"/>
      <c r="R337" s="755"/>
      <c r="S337" s="755"/>
      <c r="T337" s="756"/>
      <c r="U337" s="833" t="s">
        <v>9</v>
      </c>
      <c r="V337" s="840"/>
      <c r="W337" s="9" t="str">
        <f>'Programme I2D'!$A$339</f>
        <v xml:space="preserve">5.2. Constituants de puissance </v>
      </c>
      <c r="AA337"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v>
      </c>
      <c r="AB337" s="1302" t="str">
        <f>'Programme STI2D'!$A$271</f>
        <v xml:space="preserve">4.2.2. Choix des matériaux </v>
      </c>
      <c r="AE337" s="162">
        <v>0.5</v>
      </c>
      <c r="AF337"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v>
      </c>
    </row>
    <row r="338" spans="1:32">
      <c r="D338" s="644"/>
      <c r="E338" s="644"/>
      <c r="F338" s="769"/>
      <c r="G338" s="770"/>
      <c r="H338" s="770"/>
      <c r="I338" s="770"/>
      <c r="J338" s="771"/>
      <c r="K338" s="763"/>
      <c r="L338" s="764"/>
      <c r="M338" s="764"/>
      <c r="N338" s="764"/>
      <c r="O338" s="765"/>
      <c r="P338" s="757"/>
      <c r="Q338" s="758"/>
      <c r="R338" s="758"/>
      <c r="S338" s="758"/>
      <c r="T338" s="759"/>
      <c r="U338" s="834"/>
      <c r="V338" s="840"/>
      <c r="W338" t="str">
        <f>'Programme I2D'!$A$350</f>
        <v xml:space="preserve">5.2.3. Transmetteurs des mouvements </v>
      </c>
      <c r="Z338" s="274">
        <v>3</v>
      </c>
      <c r="AA338"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v>
      </c>
      <c r="AB338" s="1302" t="str">
        <f>'Programme STI2D'!$A$275</f>
        <v xml:space="preserve">4.2.3. Choix des constituants  </v>
      </c>
      <c r="AE338" s="162">
        <v>1</v>
      </c>
      <c r="AF338"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v>
      </c>
    </row>
    <row r="339" spans="1:32">
      <c r="D339" s="645"/>
      <c r="E339" s="644"/>
      <c r="F339" s="382"/>
      <c r="G339" s="383"/>
      <c r="H339" s="383"/>
      <c r="I339" s="383"/>
      <c r="J339" s="384"/>
      <c r="K339" s="388"/>
      <c r="L339" s="389"/>
      <c r="M339" s="389"/>
      <c r="N339" s="389"/>
      <c r="O339" s="390"/>
      <c r="P339" s="385"/>
      <c r="Q339" s="386"/>
      <c r="R339" s="386"/>
      <c r="S339" s="386"/>
      <c r="T339" s="387"/>
      <c r="U339" s="834"/>
      <c r="V339" s="840"/>
      <c r="W339" s="9" t="s">
        <v>785</v>
      </c>
      <c r="Z339" s="274">
        <v>5</v>
      </c>
      <c r="AA339"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v>
      </c>
      <c r="AB339" s="192" t="str">
        <f>'Programme STI2D'!$A$383</f>
        <v xml:space="preserve">6.1. Moyens de prototypage rapide </v>
      </c>
      <c r="AE339" s="162">
        <v>1</v>
      </c>
      <c r="AF339"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row>
    <row r="340" spans="1:32" ht="16.5" thickBot="1">
      <c r="D340" s="645"/>
      <c r="E340" s="647"/>
      <c r="F340" s="392" t="s">
        <v>1012</v>
      </c>
      <c r="G340" s="282" t="s">
        <v>1013</v>
      </c>
      <c r="H340" s="281" t="s">
        <v>1014</v>
      </c>
      <c r="I340" s="282" t="s">
        <v>1015</v>
      </c>
      <c r="J340" s="282" t="s">
        <v>1016</v>
      </c>
      <c r="K340" s="173" t="s">
        <v>1018</v>
      </c>
      <c r="L340" s="4" t="s">
        <v>1019</v>
      </c>
      <c r="M340" s="178" t="s">
        <v>1020</v>
      </c>
      <c r="N340" s="4"/>
      <c r="O340" s="5"/>
      <c r="P340" s="175" t="s">
        <v>765</v>
      </c>
      <c r="Q340" s="6"/>
      <c r="R340" s="6"/>
      <c r="S340" s="6"/>
      <c r="T340" s="6"/>
      <c r="U340" s="834"/>
      <c r="V340" s="840"/>
      <c r="AA340" s="274" t="str">
        <f t="shared" si="30"/>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v>
      </c>
      <c r="AF340" s="274" t="str">
        <f t="shared" si="31"/>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row>
    <row r="341" spans="1:32" ht="18">
      <c r="D341" s="645"/>
      <c r="E341" s="643"/>
      <c r="F341" s="754" t="s">
        <v>6</v>
      </c>
      <c r="G341" s="755"/>
      <c r="H341" s="755"/>
      <c r="I341" s="755"/>
      <c r="J341" s="756"/>
      <c r="K341" s="766" t="s">
        <v>4</v>
      </c>
      <c r="L341" s="767"/>
      <c r="M341" s="767"/>
      <c r="N341" s="767"/>
      <c r="O341" s="768"/>
      <c r="P341" s="760" t="s">
        <v>5</v>
      </c>
      <c r="Q341" s="761"/>
      <c r="R341" s="761"/>
      <c r="S341" s="761"/>
      <c r="T341" s="762"/>
      <c r="U341" s="834"/>
      <c r="V341" s="840"/>
      <c r="W341" s="706" t="s">
        <v>709</v>
      </c>
      <c r="X341" s="706"/>
      <c r="Y341" s="706"/>
      <c r="Z341" s="292">
        <f>SUM(Z325:Z340)</f>
        <v>27</v>
      </c>
      <c r="AA341" s="397"/>
      <c r="AB341" s="706" t="s">
        <v>709</v>
      </c>
      <c r="AC341" s="706"/>
      <c r="AD341" s="706"/>
      <c r="AE341" s="887">
        <f>SUM(AE325:AF340)</f>
        <v>9</v>
      </c>
      <c r="AF341" s="887"/>
    </row>
    <row r="342" spans="1:32" ht="18">
      <c r="D342" s="645"/>
      <c r="E342" s="644"/>
      <c r="F342" s="757"/>
      <c r="G342" s="758"/>
      <c r="H342" s="758"/>
      <c r="I342" s="758"/>
      <c r="J342" s="759"/>
      <c r="K342" s="769"/>
      <c r="L342" s="770"/>
      <c r="M342" s="770"/>
      <c r="N342" s="770"/>
      <c r="O342" s="771"/>
      <c r="P342" s="763"/>
      <c r="Q342" s="764"/>
      <c r="R342" s="764"/>
      <c r="S342" s="764"/>
      <c r="T342" s="765"/>
      <c r="U342" s="834"/>
      <c r="V342" s="840"/>
      <c r="W342" s="292"/>
      <c r="X342" s="292"/>
      <c r="Y342" s="292"/>
      <c r="AB342" s="292"/>
      <c r="AC342" s="292"/>
      <c r="AD342" s="292"/>
      <c r="AF342" s="1"/>
    </row>
    <row r="343" spans="1:32">
      <c r="D343" s="645"/>
      <c r="E343" s="644"/>
      <c r="F343" s="385"/>
      <c r="G343" s="386"/>
      <c r="H343" s="386"/>
      <c r="I343" s="386"/>
      <c r="J343" s="387"/>
      <c r="K343" s="382"/>
      <c r="L343" s="383"/>
      <c r="M343" s="383"/>
      <c r="N343" s="383"/>
      <c r="O343" s="384"/>
      <c r="P343" s="388"/>
      <c r="Q343" s="389"/>
      <c r="R343" s="389"/>
      <c r="S343" s="389"/>
      <c r="T343" s="390"/>
      <c r="U343" s="834"/>
      <c r="V343" s="840"/>
      <c r="W343" s="185"/>
      <c r="AB343" s="185" t="s">
        <v>944</v>
      </c>
      <c r="AE343" s="888"/>
      <c r="AF343" s="888"/>
    </row>
    <row r="344" spans="1:32" ht="16.5" thickBot="1">
      <c r="D344" s="645"/>
      <c r="E344" s="647"/>
      <c r="F344" s="393" t="s">
        <v>1012</v>
      </c>
      <c r="G344" s="287" t="s">
        <v>1013</v>
      </c>
      <c r="H344" s="283" t="s">
        <v>1014</v>
      </c>
      <c r="I344" s="287" t="s">
        <v>1015</v>
      </c>
      <c r="J344" s="287" t="s">
        <v>1016</v>
      </c>
      <c r="K344" s="182" t="s">
        <v>1018</v>
      </c>
      <c r="L344" s="13" t="s">
        <v>1019</v>
      </c>
      <c r="M344" s="174" t="s">
        <v>1020</v>
      </c>
      <c r="N344" s="13"/>
      <c r="O344" s="3"/>
      <c r="P344" s="176" t="s">
        <v>765</v>
      </c>
      <c r="Q344" s="4"/>
      <c r="R344" s="4"/>
      <c r="S344" s="4"/>
      <c r="T344" s="4"/>
      <c r="U344" s="834"/>
      <c r="V344" s="840"/>
      <c r="AB344" t="s">
        <v>1354</v>
      </c>
      <c r="AE344" s="888"/>
      <c r="AF344" s="888"/>
    </row>
    <row r="345" spans="1:32">
      <c r="D345" s="645"/>
      <c r="E345" s="643"/>
      <c r="F345" s="760" t="s">
        <v>5</v>
      </c>
      <c r="G345" s="761"/>
      <c r="H345" s="761"/>
      <c r="I345" s="761"/>
      <c r="J345" s="762"/>
      <c r="K345" s="754" t="s">
        <v>6</v>
      </c>
      <c r="L345" s="755"/>
      <c r="M345" s="755"/>
      <c r="N345" s="755"/>
      <c r="O345" s="756"/>
      <c r="P345" s="766" t="s">
        <v>4</v>
      </c>
      <c r="Q345" s="767"/>
      <c r="R345" s="767"/>
      <c r="S345" s="767"/>
      <c r="T345" s="768"/>
      <c r="U345" s="834"/>
      <c r="V345" s="840"/>
      <c r="AB345" t="s">
        <v>1356</v>
      </c>
      <c r="AE345" s="888"/>
      <c r="AF345" s="888"/>
    </row>
    <row r="346" spans="1:32">
      <c r="D346" s="645"/>
      <c r="E346" s="644"/>
      <c r="F346" s="763"/>
      <c r="G346" s="764"/>
      <c r="H346" s="764"/>
      <c r="I346" s="764"/>
      <c r="J346" s="765"/>
      <c r="K346" s="757"/>
      <c r="L346" s="758"/>
      <c r="M346" s="758"/>
      <c r="N346" s="758"/>
      <c r="O346" s="759"/>
      <c r="P346" s="769"/>
      <c r="Q346" s="770"/>
      <c r="R346" s="770"/>
      <c r="S346" s="770"/>
      <c r="T346" s="771"/>
      <c r="U346" s="834"/>
      <c r="V346" s="840"/>
      <c r="AB346" t="s">
        <v>1355</v>
      </c>
      <c r="AF346" s="1"/>
    </row>
    <row r="347" spans="1:32">
      <c r="D347" s="645"/>
      <c r="E347" s="644"/>
      <c r="F347" s="388"/>
      <c r="G347" s="389"/>
      <c r="H347" s="389"/>
      <c r="I347" s="389"/>
      <c r="J347" s="390"/>
      <c r="K347" s="385"/>
      <c r="L347" s="386"/>
      <c r="M347" s="386"/>
      <c r="N347" s="386"/>
      <c r="O347" s="387"/>
      <c r="P347" s="382"/>
      <c r="Q347" s="383"/>
      <c r="R347" s="383"/>
      <c r="S347" s="383"/>
      <c r="T347" s="384"/>
      <c r="U347" s="834"/>
      <c r="V347" s="840"/>
      <c r="AB347" t="s">
        <v>1353</v>
      </c>
      <c r="AE347" s="888"/>
      <c r="AF347" s="888"/>
    </row>
    <row r="348" spans="1:32" ht="16.5" thickBot="1">
      <c r="D348" s="646"/>
      <c r="E348" s="647"/>
      <c r="F348" s="534" t="s">
        <v>1012</v>
      </c>
      <c r="G348" s="4" t="s">
        <v>1013</v>
      </c>
      <c r="H348" s="178" t="s">
        <v>1014</v>
      </c>
      <c r="I348" s="4" t="s">
        <v>1015</v>
      </c>
      <c r="J348" s="5" t="s">
        <v>1016</v>
      </c>
      <c r="K348" s="183" t="s">
        <v>1018</v>
      </c>
      <c r="L348" s="6" t="s">
        <v>1019</v>
      </c>
      <c r="M348" s="184" t="s">
        <v>1020</v>
      </c>
      <c r="N348" s="6"/>
      <c r="O348" s="7"/>
      <c r="P348" s="179" t="s">
        <v>765</v>
      </c>
      <c r="Q348" s="2"/>
      <c r="R348" s="2"/>
      <c r="S348" s="2"/>
      <c r="T348" s="3"/>
      <c r="U348" s="835"/>
      <c r="V348" s="841"/>
      <c r="AB348" t="s">
        <v>1352</v>
      </c>
      <c r="AE348" s="888"/>
      <c r="AF348" s="888"/>
    </row>
    <row r="349" spans="1:32">
      <c r="W349" s="273" t="str">
        <f>AF340</f>
        <v xml:space="preserve">O1 -  Caractériser des produits ou des constituants privilégiant un usage raisonné du point de vue développement durable O1 -  Caractériser des produits ou des constituants privilégiant un usage raisonné du point de vue développement durable CO1.3. Justifier les solutions constructives d’un produit au regard des performances environnementales et estimer leur impact sur l’efficacité globale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1.5. Approche environnementale 1.5.3. Utilisation raisonnée des ressources 2.2. Approche fonctionnelle et structurelle des ossatures et des enveloppes 2.2.1. Typologie des enveloppes 3.1. Modélisations et simulations 3.1.2. Paramétrage d’un modèle 3.1.4. Post-traitement et analyse des résultats 3.2. Comportement mécanique des produits 3.2.2. Concept d'équilibre 3.2.3. Concept de résistance 3.4. Comportement informationnel des produits 3.4.2. Description et simulation comportementale de l’information 5.2. Constituants de puissance 5.2.3. Transmetteurs des mouvements 6.2. Expérimentations et essais CO1.2. Justifier le choix d’une solution selon des contraintes d’ergonomie et de design O5 – Imaginer une solution, répondre à un besoin CO5.2. Identifier et justifier un problème technique à partir de l’analyse globale d’un produit (approche matière – énergie – information)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1.2. Outils de l'ingénierie système  1.2.1. Concepts de systèmes (1h)1.2.2. Ingénierie système (0,5h)1.3. Compétitivité des produits 1.3.1. Paramètres de la compétitivité  (0,5h)1.3.2. Compromis complexité-efficacité-coût (0,5h)1.4.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c r="X349" s="264" t="s">
        <v>1033</v>
      </c>
      <c r="AE349" s="888"/>
      <c r="AF349" s="888"/>
    </row>
    <row r="350" spans="1:32" ht="18.75" thickBot="1">
      <c r="Y350" s="396" t="s">
        <v>1021</v>
      </c>
      <c r="Z350" s="292">
        <f xml:space="preserve"> SUM(Z341,AE341)</f>
        <v>36</v>
      </c>
      <c r="AA350" s="397"/>
      <c r="AE350" s="888"/>
      <c r="AF350" s="888"/>
    </row>
    <row r="351" spans="1:32" ht="15" customHeight="1">
      <c r="A351" s="192" t="s">
        <v>816</v>
      </c>
      <c r="D351" s="836" t="s">
        <v>1306</v>
      </c>
      <c r="E351" s="837"/>
      <c r="F351" s="837"/>
      <c r="G351" s="837"/>
      <c r="H351" s="837"/>
      <c r="I351" s="837"/>
      <c r="J351" s="837"/>
      <c r="K351" s="837"/>
      <c r="L351" s="837"/>
      <c r="M351" s="837"/>
      <c r="N351" s="837"/>
      <c r="O351" s="837"/>
      <c r="P351" s="837"/>
      <c r="Q351" s="837"/>
      <c r="R351" s="837"/>
      <c r="S351" s="837"/>
      <c r="T351" s="837"/>
      <c r="U351" s="837"/>
      <c r="V351" s="837"/>
      <c r="W351" s="837"/>
      <c r="X351" s="842" t="s">
        <v>1370</v>
      </c>
      <c r="Y351" s="842"/>
      <c r="Z351" s="842"/>
      <c r="AA351" s="842"/>
      <c r="AB351" s="842"/>
      <c r="AC351" s="842"/>
      <c r="AD351" s="843"/>
      <c r="AE351" s="888"/>
      <c r="AF351" s="888"/>
    </row>
    <row r="352" spans="1:32" ht="15.75" customHeight="1">
      <c r="A352" s="193" t="s">
        <v>11</v>
      </c>
      <c r="D352" s="838"/>
      <c r="E352" s="839"/>
      <c r="F352" s="839"/>
      <c r="G352" s="839"/>
      <c r="H352" s="839"/>
      <c r="I352" s="839"/>
      <c r="J352" s="839"/>
      <c r="K352" s="839"/>
      <c r="L352" s="839"/>
      <c r="M352" s="839"/>
      <c r="N352" s="839"/>
      <c r="O352" s="839"/>
      <c r="P352" s="839"/>
      <c r="Q352" s="839"/>
      <c r="R352" s="839"/>
      <c r="S352" s="839"/>
      <c r="T352" s="839"/>
      <c r="U352" s="839"/>
      <c r="V352" s="839"/>
      <c r="W352" s="839"/>
      <c r="X352" s="844"/>
      <c r="Y352" s="844"/>
      <c r="Z352" s="844"/>
      <c r="AA352" s="844"/>
      <c r="AB352" s="844"/>
      <c r="AC352" s="844"/>
      <c r="AD352" s="845"/>
      <c r="AE352" s="888"/>
      <c r="AF352" s="888"/>
    </row>
    <row r="353" spans="1:32" ht="15.75" customHeight="1" thickBot="1">
      <c r="A353" s="195" t="s">
        <v>726</v>
      </c>
      <c r="D353" s="666" t="s">
        <v>704</v>
      </c>
      <c r="E353" s="667"/>
      <c r="F353" s="666" t="s">
        <v>704</v>
      </c>
      <c r="G353" s="668"/>
      <c r="H353" s="668"/>
      <c r="I353" s="668"/>
      <c r="J353" s="667"/>
      <c r="K353" s="666" t="s">
        <v>704</v>
      </c>
      <c r="L353" s="668"/>
      <c r="M353" s="668"/>
      <c r="N353" s="668"/>
      <c r="O353" s="667"/>
      <c r="P353" s="666" t="s">
        <v>704</v>
      </c>
      <c r="Q353" s="668"/>
      <c r="R353" s="668"/>
      <c r="S353" s="668"/>
      <c r="T353" s="667"/>
      <c r="U353" s="306"/>
      <c r="V353" s="541"/>
      <c r="W353" s="541"/>
      <c r="X353" s="846"/>
      <c r="Y353" s="846"/>
      <c r="Z353" s="846"/>
      <c r="AA353" s="846"/>
      <c r="AB353" s="846"/>
      <c r="AC353" s="846"/>
      <c r="AD353" s="847"/>
      <c r="AE353" s="888"/>
      <c r="AF353" s="888"/>
    </row>
    <row r="354" spans="1:32" ht="16.5" thickBot="1">
      <c r="A354" s="285" t="s">
        <v>743</v>
      </c>
      <c r="D354" s="632" t="s">
        <v>10</v>
      </c>
      <c r="E354" s="633"/>
      <c r="F354" s="632" t="s">
        <v>2</v>
      </c>
      <c r="G354" s="634"/>
      <c r="H354" s="634"/>
      <c r="I354" s="634"/>
      <c r="J354" s="633"/>
      <c r="K354" s="632" t="s">
        <v>0</v>
      </c>
      <c r="L354" s="634"/>
      <c r="M354" s="634"/>
      <c r="N354" s="634"/>
      <c r="O354" s="633"/>
      <c r="P354" s="632" t="s">
        <v>1</v>
      </c>
      <c r="Q354" s="634"/>
      <c r="R354" s="634"/>
      <c r="S354" s="634"/>
      <c r="T354" s="633"/>
      <c r="U354" s="306"/>
      <c r="V354" s="848" t="s">
        <v>997</v>
      </c>
      <c r="W354" s="732" t="s">
        <v>731</v>
      </c>
      <c r="X354" s="733"/>
      <c r="Y354" s="734"/>
      <c r="Z354" s="293"/>
      <c r="AA354" s="404"/>
      <c r="AB354" s="723" t="s">
        <v>732</v>
      </c>
      <c r="AC354" s="724"/>
      <c r="AD354" s="725"/>
      <c r="AE354" s="888"/>
      <c r="AF354" s="888"/>
    </row>
    <row r="355" spans="1:32" ht="16.5" thickBot="1">
      <c r="A355" s="194" t="s">
        <v>744</v>
      </c>
      <c r="D355" s="635" t="s">
        <v>707</v>
      </c>
      <c r="E355" s="636"/>
      <c r="F355" s="637" t="s">
        <v>3</v>
      </c>
      <c r="G355" s="638"/>
      <c r="H355" s="638"/>
      <c r="I355" s="638"/>
      <c r="J355" s="639"/>
      <c r="K355" s="637" t="s">
        <v>3</v>
      </c>
      <c r="L355" s="638"/>
      <c r="M355" s="638"/>
      <c r="N355" s="638"/>
      <c r="O355" s="639"/>
      <c r="P355" s="640" t="s">
        <v>3</v>
      </c>
      <c r="Q355" s="641"/>
      <c r="R355" s="641"/>
      <c r="S355" s="641"/>
      <c r="T355" s="642"/>
      <c r="U355" s="307"/>
      <c r="V355" s="848"/>
      <c r="W355" s="714"/>
      <c r="X355" s="715"/>
      <c r="Y355" s="716"/>
      <c r="AB355" s="703"/>
      <c r="AC355" s="704"/>
      <c r="AD355" s="705"/>
      <c r="AE355" s="888"/>
      <c r="AF355" s="888"/>
    </row>
    <row r="356" spans="1:32" ht="18">
      <c r="A356" s="551" t="s">
        <v>745</v>
      </c>
      <c r="C356" s="853" t="s">
        <v>938</v>
      </c>
      <c r="D356" s="856" t="s">
        <v>705</v>
      </c>
      <c r="E356" s="856" t="s">
        <v>728</v>
      </c>
      <c r="F356" s="766" t="s">
        <v>4</v>
      </c>
      <c r="G356" s="767"/>
      <c r="H356" s="767"/>
      <c r="I356" s="767"/>
      <c r="J356" s="768"/>
      <c r="K356" s="760" t="s">
        <v>5</v>
      </c>
      <c r="L356" s="761"/>
      <c r="M356" s="761"/>
      <c r="N356" s="761"/>
      <c r="O356" s="762"/>
      <c r="P356" s="754" t="s">
        <v>6</v>
      </c>
      <c r="Q356" s="755"/>
      <c r="R356" s="755"/>
      <c r="S356" s="755"/>
      <c r="T356" s="756"/>
      <c r="U356" s="850" t="s">
        <v>7</v>
      </c>
      <c r="V356" s="848"/>
      <c r="W356" s="692" t="s">
        <v>18</v>
      </c>
      <c r="X356" s="692"/>
      <c r="Y356" s="692"/>
      <c r="AB356" s="692" t="s">
        <v>18</v>
      </c>
      <c r="AC356" s="692"/>
      <c r="AD356" s="692"/>
      <c r="AE356" s="888"/>
      <c r="AF356" s="888"/>
    </row>
    <row r="357" spans="1:32" ht="18">
      <c r="A357" s="196" t="s">
        <v>746</v>
      </c>
      <c r="C357" s="854"/>
      <c r="D357" s="857"/>
      <c r="E357" s="857"/>
      <c r="F357" s="769"/>
      <c r="G357" s="770"/>
      <c r="H357" s="770"/>
      <c r="I357" s="770"/>
      <c r="J357" s="771"/>
      <c r="K357" s="763"/>
      <c r="L357" s="764"/>
      <c r="M357" s="764"/>
      <c r="N357" s="764"/>
      <c r="O357" s="765"/>
      <c r="P357" s="757"/>
      <c r="Q357" s="758"/>
      <c r="R357" s="758"/>
      <c r="S357" s="758"/>
      <c r="T357" s="759"/>
      <c r="U357" s="851"/>
      <c r="V357" s="848"/>
      <c r="W357" s="539" t="str">
        <f>'Objectifs et Compétences'!$B$8</f>
        <v xml:space="preserve">O1 -  Caractériser des produits ou des constituants privilégiant un usage raisonné du point de vue développement durable </v>
      </c>
      <c r="X357" s="279"/>
      <c r="Y357" s="279"/>
      <c r="Z357" s="274" t="s">
        <v>1011</v>
      </c>
      <c r="AA357" s="279" t="str">
        <f>W357&amp;X357&amp;Y357</f>
        <v xml:space="preserve">O1 -  Caractériser des produits ou des constituants privilégiant un usage raisonné du point de vue développement durable </v>
      </c>
      <c r="AB357" s="539" t="str">
        <f>'Objectifs et Compétences'!$B$11</f>
        <v xml:space="preserve">O2 - Identifier les éléments influents du développement d’un produit  </v>
      </c>
      <c r="AC357" s="279"/>
      <c r="AD357" s="279"/>
      <c r="AF357" s="279" t="str">
        <f>AB357&amp;AC357&amp;AD357&amp;AA383</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v>
      </c>
    </row>
    <row r="358" spans="1:32">
      <c r="A358" s="197" t="s">
        <v>937</v>
      </c>
      <c r="C358" s="854"/>
      <c r="D358" s="858"/>
      <c r="E358" s="857"/>
      <c r="F358" s="382"/>
      <c r="G358" s="383"/>
      <c r="H358" s="383"/>
      <c r="I358" s="383"/>
      <c r="J358" s="384"/>
      <c r="K358" s="388"/>
      <c r="L358" s="389"/>
      <c r="M358" s="389"/>
      <c r="N358" s="389"/>
      <c r="O358" s="390"/>
      <c r="P358" s="385"/>
      <c r="Q358" s="386"/>
      <c r="R358" s="386"/>
      <c r="S358" s="386"/>
      <c r="T358" s="387"/>
      <c r="U358" s="851"/>
      <c r="V358" s="848"/>
      <c r="W358" s="280" t="str">
        <f>'Objectifs et Compétences'!D10</f>
        <v xml:space="preserve">CO1.3. Justifier les solutions constructives d’un produit au regard des performances environnementales et estimer leur impact sur l’efficacité globale </v>
      </c>
      <c r="X358" s="1"/>
      <c r="Z358" s="274" t="s">
        <v>1011</v>
      </c>
      <c r="AA358" s="274" t="str">
        <f>AA357&amp;W358&amp;X358&amp;Y358</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v>
      </c>
      <c r="AB358" t="str">
        <f>'Objectifs et Compétences'!$D$11</f>
        <v xml:space="preserve">CO2.1. Décoder le cahier des charges d’un produit, participer, si besoin, à sa modification </v>
      </c>
      <c r="AF358" s="274" t="str">
        <f>AF357&amp;AB358&amp;AC358&amp;AD358</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v>
      </c>
    </row>
    <row r="359" spans="1:32" ht="16.5" thickBot="1">
      <c r="A359" s="550" t="s">
        <v>938</v>
      </c>
      <c r="C359" s="854"/>
      <c r="D359" s="858"/>
      <c r="E359" s="860"/>
      <c r="F359" s="281" t="s">
        <v>1012</v>
      </c>
      <c r="G359" s="282" t="s">
        <v>1013</v>
      </c>
      <c r="H359" s="282" t="s">
        <v>1014</v>
      </c>
      <c r="I359" s="282" t="s">
        <v>1015</v>
      </c>
      <c r="J359" s="282" t="s">
        <v>1016</v>
      </c>
      <c r="K359" s="180" t="s">
        <v>1018</v>
      </c>
      <c r="L359" s="4" t="s">
        <v>1019</v>
      </c>
      <c r="M359" s="4" t="s">
        <v>1020</v>
      </c>
      <c r="N359" s="4"/>
      <c r="O359" s="5"/>
      <c r="P359" s="283" t="s">
        <v>765</v>
      </c>
      <c r="Q359" s="6"/>
      <c r="R359" s="6"/>
      <c r="S359" s="6"/>
      <c r="T359" s="7"/>
      <c r="U359" s="851"/>
      <c r="V359" s="848"/>
      <c r="W359" s="273"/>
      <c r="AA359" s="274" t="str">
        <f t="shared" ref="AA359:AA366" si="32">AA358&amp;W359&amp;X359&amp;Y359</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v>
      </c>
      <c r="AF359" s="274" t="str">
        <f t="shared" ref="AF359:AF366" si="33">AF358&amp;AB359&amp;AC359&amp;AD359</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v>
      </c>
    </row>
    <row r="360" spans="1:32">
      <c r="A360" s="285" t="s">
        <v>997</v>
      </c>
      <c r="C360" s="854"/>
      <c r="D360" s="858"/>
      <c r="E360" s="856" t="s">
        <v>729</v>
      </c>
      <c r="F360" s="754" t="s">
        <v>6</v>
      </c>
      <c r="G360" s="755"/>
      <c r="H360" s="755"/>
      <c r="I360" s="755"/>
      <c r="J360" s="756"/>
      <c r="K360" s="766" t="s">
        <v>4</v>
      </c>
      <c r="L360" s="767"/>
      <c r="M360" s="767"/>
      <c r="N360" s="767"/>
      <c r="O360" s="768"/>
      <c r="P360" s="760" t="s">
        <v>5</v>
      </c>
      <c r="Q360" s="761"/>
      <c r="R360" s="761"/>
      <c r="S360" s="761"/>
      <c r="T360" s="762"/>
      <c r="U360" s="851"/>
      <c r="V360" s="848"/>
      <c r="W360" s="264" t="str">
        <f>'Objectifs et Compétences'!$B$17</f>
        <v xml:space="preserve">O4 - Communiquer une idée, un principe ou une solution technique, un projet, y compris en langue étrangère </v>
      </c>
      <c r="AA360" s="274" t="str">
        <f t="shared" si="32"/>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v>
      </c>
      <c r="AB360" s="192" t="str">
        <f>'Objectifs et Compétences'!$B$20</f>
        <v xml:space="preserve">O5 – Imaginer une solution, répondre à un besoin </v>
      </c>
      <c r="AF360" s="274" t="str">
        <f t="shared" si="33"/>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v>
      </c>
    </row>
    <row r="361" spans="1:32">
      <c r="A361" s="286" t="s">
        <v>1300</v>
      </c>
      <c r="C361" s="854"/>
      <c r="D361" s="858"/>
      <c r="E361" s="857"/>
      <c r="F361" s="757"/>
      <c r="G361" s="758"/>
      <c r="H361" s="758"/>
      <c r="I361" s="758"/>
      <c r="J361" s="759"/>
      <c r="K361" s="769"/>
      <c r="L361" s="770"/>
      <c r="M361" s="770"/>
      <c r="N361" s="770"/>
      <c r="O361" s="771"/>
      <c r="P361" s="763"/>
      <c r="Q361" s="764"/>
      <c r="R361" s="764"/>
      <c r="S361" s="764"/>
      <c r="T361" s="765"/>
      <c r="U361" s="851"/>
      <c r="V361" s="848"/>
      <c r="W361" s="264" t="str">
        <f>'Objectifs et Compétences'!$D$18</f>
        <v xml:space="preserve">CO4.2. Décrire le fonctionnement et/ou l’exploitation d’un produit en utilisant l'outil de description le plus pertinent </v>
      </c>
      <c r="AA361" s="274" t="str">
        <f t="shared" si="32"/>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v>
      </c>
      <c r="AB361" t="str">
        <f>'Objectifs et Compétences'!$D$23</f>
        <v xml:space="preserve">CO5.4. Planifier un projet (diagramme de Gantt, chemin critique) en utilisant les outils adaptés et en prenant en compte les données technicoéconomiques </v>
      </c>
      <c r="AF361" s="274" t="str">
        <f t="shared" si="33"/>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v>
      </c>
    </row>
    <row r="362" spans="1:32">
      <c r="A362" s="276"/>
      <c r="C362" s="854"/>
      <c r="D362" s="858"/>
      <c r="E362" s="857"/>
      <c r="F362" s="385"/>
      <c r="G362" s="386"/>
      <c r="H362" s="386"/>
      <c r="I362" s="386"/>
      <c r="J362" s="387"/>
      <c r="K362" s="382"/>
      <c r="L362" s="383"/>
      <c r="M362" s="383"/>
      <c r="N362" s="383"/>
      <c r="O362" s="384"/>
      <c r="P362" s="388"/>
      <c r="Q362" s="389"/>
      <c r="R362" s="389"/>
      <c r="S362" s="389"/>
      <c r="T362" s="390"/>
      <c r="U362" s="851"/>
      <c r="V362" s="848"/>
      <c r="W362" s="264"/>
      <c r="AA362" s="274" t="str">
        <f t="shared" si="32"/>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v>
      </c>
      <c r="AB362" t="str">
        <f>'Objectifs et Compétences'!$D$25</f>
        <v xml:space="preserve">CO5.6. Participer à une étude de design d’un produit dans une démarche de développement durable </v>
      </c>
      <c r="AF362" s="274" t="str">
        <f t="shared" si="33"/>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v>
      </c>
    </row>
    <row r="363" spans="1:32" ht="16.5" thickBot="1">
      <c r="A363" s="276"/>
      <c r="C363" s="854"/>
      <c r="D363" s="858"/>
      <c r="E363" s="860"/>
      <c r="F363" s="283" t="s">
        <v>1012</v>
      </c>
      <c r="G363" s="287" t="s">
        <v>1013</v>
      </c>
      <c r="H363" s="287" t="s">
        <v>1014</v>
      </c>
      <c r="I363" s="287" t="s">
        <v>1015</v>
      </c>
      <c r="J363" s="6" t="s">
        <v>1016</v>
      </c>
      <c r="K363" s="179" t="s">
        <v>1018</v>
      </c>
      <c r="L363" s="282" t="s">
        <v>1019</v>
      </c>
      <c r="M363" s="282" t="s">
        <v>1020</v>
      </c>
      <c r="N363" s="282"/>
      <c r="O363" s="288"/>
      <c r="P363" s="289" t="s">
        <v>765</v>
      </c>
      <c r="Q363" s="4"/>
      <c r="R363" s="4"/>
      <c r="S363" s="4"/>
      <c r="T363" s="5"/>
      <c r="U363" s="851"/>
      <c r="V363" s="848"/>
      <c r="W363" s="264" t="str">
        <f>'Objectifs et Compétences'!$B$36</f>
        <v xml:space="preserve">O6 – Préparer une simulation et exploiter les résultats pour prédire un fonctionnement, valider une performance ou une solution </v>
      </c>
      <c r="Z363" s="274" t="s">
        <v>1011</v>
      </c>
      <c r="AA363" s="274" t="str">
        <f t="shared" si="32"/>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v>
      </c>
      <c r="AF363" s="274" t="str">
        <f t="shared" si="33"/>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v>
      </c>
    </row>
    <row r="364" spans="1:32">
      <c r="C364" s="854"/>
      <c r="D364" s="858"/>
      <c r="E364" s="856" t="s">
        <v>730</v>
      </c>
      <c r="F364" s="760" t="s">
        <v>5</v>
      </c>
      <c r="G364" s="761"/>
      <c r="H364" s="761"/>
      <c r="I364" s="761"/>
      <c r="J364" s="762"/>
      <c r="K364" s="754" t="s">
        <v>6</v>
      </c>
      <c r="L364" s="755"/>
      <c r="M364" s="755"/>
      <c r="N364" s="755"/>
      <c r="O364" s="756"/>
      <c r="P364" s="766" t="s">
        <v>4</v>
      </c>
      <c r="Q364" s="767"/>
      <c r="R364" s="767"/>
      <c r="S364" s="767"/>
      <c r="T364" s="768"/>
      <c r="U364" s="851"/>
      <c r="V364" s="848"/>
      <c r="W364" t="str">
        <f>'Objectifs et Compétences'!$D$38</f>
        <v xml:space="preserve">CO6.3. Évaluer un écart entre le comportement du réel et les résultats fournis par le modèle en fonction des paramètres proposés, conclure sur la validité du modèle </v>
      </c>
      <c r="Z364" s="274" t="s">
        <v>1011</v>
      </c>
      <c r="AA364" s="274" t="str">
        <f t="shared" si="32"/>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v>
      </c>
      <c r="AB364" s="192" t="str">
        <f>'Objectifs et Compétences'!$B$48</f>
        <v xml:space="preserve">O7 – Expérimenter et réaliser des prototypes ou des maquettes </v>
      </c>
      <c r="AF364" s="274" t="str">
        <f t="shared" si="33"/>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v>
      </c>
    </row>
    <row r="365" spans="1:32">
      <c r="C365" s="854"/>
      <c r="D365" s="858"/>
      <c r="E365" s="857"/>
      <c r="F365" s="763"/>
      <c r="G365" s="764"/>
      <c r="H365" s="764"/>
      <c r="I365" s="764"/>
      <c r="J365" s="765"/>
      <c r="K365" s="757"/>
      <c r="L365" s="758"/>
      <c r="M365" s="758"/>
      <c r="N365" s="758"/>
      <c r="O365" s="759"/>
      <c r="P365" s="769"/>
      <c r="Q365" s="770"/>
      <c r="R365" s="770"/>
      <c r="S365" s="770"/>
      <c r="T365" s="771"/>
      <c r="U365" s="851"/>
      <c r="V365" s="848"/>
      <c r="W365" t="str">
        <f>'Objectifs et Compétences'!$D$39</f>
        <v xml:space="preserve">CO6.4. Choisir pour une fonction donnée, un modèle de comportement à partir d’observations ou de mesures faites sur le produit </v>
      </c>
      <c r="Z365" s="274" t="s">
        <v>1011</v>
      </c>
      <c r="AA365" s="274" t="str">
        <f t="shared" si="32"/>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v>
      </c>
      <c r="AB365" t="str">
        <f>'Objectifs et Compétences'!$D$48</f>
        <v xml:space="preserve">CO7.1. Réaliser et valider un prototype ou une maquette obtenus en réponse à tout ou partie du cahier des charges initial. </v>
      </c>
      <c r="AF365" s="274" t="str">
        <f t="shared" si="33"/>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v>
      </c>
    </row>
    <row r="366" spans="1:32">
      <c r="C366" s="854"/>
      <c r="D366" s="858"/>
      <c r="E366" s="857"/>
      <c r="F366" s="388"/>
      <c r="G366" s="389"/>
      <c r="H366" s="389"/>
      <c r="I366" s="389"/>
      <c r="J366" s="390"/>
      <c r="K366" s="385"/>
      <c r="L366" s="386"/>
      <c r="M366" s="386"/>
      <c r="N366" s="386"/>
      <c r="O366" s="387"/>
      <c r="P366" s="382"/>
      <c r="Q366" s="383"/>
      <c r="R366" s="383"/>
      <c r="S366" s="383"/>
      <c r="T366" s="384"/>
      <c r="U366" s="851"/>
      <c r="V366" s="848"/>
      <c r="AA366" s="274" t="str">
        <f t="shared" si="32"/>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v>
      </c>
      <c r="AF366" s="274" t="str">
        <f t="shared" si="33"/>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v>
      </c>
    </row>
    <row r="367" spans="1:32" ht="18.75" thickBot="1">
      <c r="C367" s="855"/>
      <c r="D367" s="859"/>
      <c r="E367" s="860"/>
      <c r="F367" s="289" t="s">
        <v>1012</v>
      </c>
      <c r="G367" s="391" t="s">
        <v>1013</v>
      </c>
      <c r="H367" s="391" t="s">
        <v>1014</v>
      </c>
      <c r="I367" s="391" t="s">
        <v>1015</v>
      </c>
      <c r="J367" s="391" t="s">
        <v>1016</v>
      </c>
      <c r="K367" s="181" t="s">
        <v>1018</v>
      </c>
      <c r="L367" s="6" t="s">
        <v>1019</v>
      </c>
      <c r="M367" s="6" t="s">
        <v>1020</v>
      </c>
      <c r="N367" s="6"/>
      <c r="O367" s="7"/>
      <c r="P367" s="177" t="s">
        <v>765</v>
      </c>
      <c r="Q367" s="291"/>
      <c r="R367" s="291"/>
      <c r="S367" s="291"/>
      <c r="T367" s="8"/>
      <c r="U367" s="852"/>
      <c r="V367" s="848"/>
      <c r="W367" s="693" t="s">
        <v>17</v>
      </c>
      <c r="X367" s="693"/>
      <c r="Y367" s="693"/>
      <c r="AB367" s="693" t="s">
        <v>17</v>
      </c>
      <c r="AC367" s="693"/>
      <c r="AD367" s="693"/>
      <c r="AF367" s="274"/>
    </row>
    <row r="368" spans="1:32">
      <c r="D368" s="643" t="s">
        <v>705</v>
      </c>
      <c r="E368" s="643"/>
      <c r="F368" s="766" t="s">
        <v>4</v>
      </c>
      <c r="G368" s="767"/>
      <c r="H368" s="767"/>
      <c r="I368" s="767"/>
      <c r="J368" s="768"/>
      <c r="K368" s="760" t="s">
        <v>5</v>
      </c>
      <c r="L368" s="761"/>
      <c r="M368" s="761"/>
      <c r="N368" s="761"/>
      <c r="O368" s="762"/>
      <c r="P368" s="754" t="s">
        <v>6</v>
      </c>
      <c r="Q368" s="755"/>
      <c r="R368" s="755"/>
      <c r="S368" s="755"/>
      <c r="T368" s="756"/>
      <c r="U368" s="850" t="s">
        <v>8</v>
      </c>
      <c r="V368" s="848"/>
      <c r="W368" s="9" t="str">
        <f>'Programme I2D'!$A$57</f>
        <v xml:space="preserve">1.5. Approche environnementale </v>
      </c>
      <c r="AA368" s="274" t="str">
        <f>AA366&amp;W368&amp;X368&amp;Y368</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v>
      </c>
      <c r="AB368" s="192" t="s">
        <v>752</v>
      </c>
      <c r="AF368" s="274" t="str">
        <f>AF366&amp;AB368&amp;AC368&amp;AD368</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v>
      </c>
    </row>
    <row r="369" spans="4:32">
      <c r="D369" s="644"/>
      <c r="E369" s="644"/>
      <c r="F369" s="769"/>
      <c r="G369" s="770"/>
      <c r="H369" s="770"/>
      <c r="I369" s="770"/>
      <c r="J369" s="771"/>
      <c r="K369" s="763"/>
      <c r="L369" s="764"/>
      <c r="M369" s="764"/>
      <c r="N369" s="764"/>
      <c r="O369" s="765"/>
      <c r="P369" s="757"/>
      <c r="Q369" s="758"/>
      <c r="R369" s="758"/>
      <c r="S369" s="758"/>
      <c r="T369" s="759"/>
      <c r="U369" s="851"/>
      <c r="V369" s="848"/>
      <c r="W369" s="264" t="str">
        <f>'Programme I2D'!$A$63</f>
        <v xml:space="preserve">1.5.3. Utilisation raisonnée des ressources </v>
      </c>
      <c r="Z369" s="274">
        <v>1</v>
      </c>
      <c r="AA369" s="274" t="str">
        <f>AA368&amp;W369&amp;X369&amp;Y369</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v>
      </c>
      <c r="AB369" t="str">
        <f>'Programme STI2D'!$A$3</f>
        <v xml:space="preserve">1.1.1. Les projets industriels </v>
      </c>
      <c r="AE369" s="162">
        <v>1</v>
      </c>
      <c r="AF369" s="274" t="str">
        <f>AF368&amp;AB369&amp;AC369&amp;AD369</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v>
      </c>
    </row>
    <row r="370" spans="4:32">
      <c r="D370" s="645"/>
      <c r="E370" s="644"/>
      <c r="F370" s="382"/>
      <c r="G370" s="383"/>
      <c r="H370" s="383"/>
      <c r="I370" s="383"/>
      <c r="J370" s="384"/>
      <c r="K370" s="388"/>
      <c r="L370" s="389"/>
      <c r="M370" s="389"/>
      <c r="N370" s="389"/>
      <c r="O370" s="390"/>
      <c r="P370" s="385"/>
      <c r="Q370" s="386"/>
      <c r="R370" s="386"/>
      <c r="S370" s="386"/>
      <c r="T370" s="387"/>
      <c r="U370" s="851"/>
      <c r="V370" s="848"/>
      <c r="W370" s="9" t="str">
        <f>'Programme I2D'!$A$90</f>
        <v xml:space="preserve">2.3. Approche fonctionnelle et structurelle des chaînes de puissance  </v>
      </c>
      <c r="AA370" s="274" t="str">
        <f t="shared" ref="AA370:AA383" si="34">AA369&amp;W370&amp;X370&amp;Y370</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v>
      </c>
      <c r="AB370" t="str">
        <f>'Programme STI2D'!$A$14</f>
        <v xml:space="preserve">1.1.3. Approche design et architecturale des produits </v>
      </c>
      <c r="AE370" s="162">
        <v>1.5</v>
      </c>
      <c r="AF370" s="274" t="str">
        <f t="shared" ref="AF370:AF383" si="35">AF369&amp;AB370&amp;AC370&amp;AD370</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v>
      </c>
    </row>
    <row r="371" spans="4:32" ht="16.5" thickBot="1">
      <c r="D371" s="645"/>
      <c r="E371" s="647"/>
      <c r="F371" s="392" t="s">
        <v>1012</v>
      </c>
      <c r="G371" s="281" t="s">
        <v>1017</v>
      </c>
      <c r="H371" s="282" t="s">
        <v>1014</v>
      </c>
      <c r="I371" s="282" t="s">
        <v>1015</v>
      </c>
      <c r="J371" s="282" t="s">
        <v>1016</v>
      </c>
      <c r="K371" s="173" t="s">
        <v>1018</v>
      </c>
      <c r="L371" s="178" t="s">
        <v>1019</v>
      </c>
      <c r="M371" s="4" t="s">
        <v>1020</v>
      </c>
      <c r="N371" s="4"/>
      <c r="O371" s="5"/>
      <c r="P371" s="175" t="s">
        <v>765</v>
      </c>
      <c r="Q371" s="6"/>
      <c r="R371" s="6"/>
      <c r="S371" s="6"/>
      <c r="T371" s="6"/>
      <c r="U371" s="851"/>
      <c r="V371" s="848"/>
      <c r="W371" s="264" t="str">
        <f>'Programme I2D'!$A$100</f>
        <v xml:space="preserve">2.3.2. Stockage d’énergie </v>
      </c>
      <c r="Z371" s="274">
        <v>2</v>
      </c>
      <c r="AA371"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v>
      </c>
      <c r="AB371" s="192" t="str">
        <f>'Programme STI2D'!$A$41</f>
        <v xml:space="preserve">1.3. Compétitivité des produits </v>
      </c>
      <c r="AC371" t="str">
        <f>'Programme STI2D'!$A$42</f>
        <v xml:space="preserve">1.3.1. Paramètres de la compétitivité </v>
      </c>
      <c r="AE371" s="162">
        <v>0.5</v>
      </c>
      <c r="AF371"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v>
      </c>
    </row>
    <row r="372" spans="4:32">
      <c r="D372" s="645"/>
      <c r="E372" s="643"/>
      <c r="F372" s="754" t="s">
        <v>6</v>
      </c>
      <c r="G372" s="755"/>
      <c r="H372" s="755"/>
      <c r="I372" s="755"/>
      <c r="J372" s="756"/>
      <c r="K372" s="766" t="s">
        <v>4</v>
      </c>
      <c r="L372" s="767"/>
      <c r="M372" s="767"/>
      <c r="N372" s="767"/>
      <c r="O372" s="768"/>
      <c r="P372" s="760" t="s">
        <v>5</v>
      </c>
      <c r="Q372" s="761"/>
      <c r="R372" s="761"/>
      <c r="S372" s="761"/>
      <c r="T372" s="762"/>
      <c r="U372" s="851"/>
      <c r="V372" s="848"/>
      <c r="W372" s="264" t="str">
        <f>'Programme I2D'!$A$104</f>
        <v xml:space="preserve">2.3.4. Modulation de puissance </v>
      </c>
      <c r="Z372" s="274">
        <v>4</v>
      </c>
      <c r="AA372"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v>
      </c>
      <c r="AB372" s="192" t="str">
        <f>'Programme STI2D'!$A$52</f>
        <v xml:space="preserve">1.4. Créativité et innovation technologique </v>
      </c>
      <c r="AE372" s="162">
        <v>1</v>
      </c>
      <c r="AF372"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v>
      </c>
    </row>
    <row r="373" spans="4:32">
      <c r="D373" s="645"/>
      <c r="E373" s="644"/>
      <c r="F373" s="757"/>
      <c r="G373" s="758"/>
      <c r="H373" s="758"/>
      <c r="I373" s="758"/>
      <c r="J373" s="759"/>
      <c r="K373" s="769"/>
      <c r="L373" s="770"/>
      <c r="M373" s="770"/>
      <c r="N373" s="770"/>
      <c r="O373" s="771"/>
      <c r="P373" s="763"/>
      <c r="Q373" s="764"/>
      <c r="R373" s="764"/>
      <c r="S373" s="764"/>
      <c r="T373" s="765"/>
      <c r="U373" s="851"/>
      <c r="V373" s="848"/>
      <c r="W373" s="264" t="str">
        <f>'Programme I2D'!$A$106</f>
        <v xml:space="preserve">2.3.5. Adaptation de puissance </v>
      </c>
      <c r="Z373" s="274">
        <v>2</v>
      </c>
      <c r="AA373"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v>
      </c>
      <c r="AB373" s="192" t="str">
        <f>'Programme STI2D'!$A$57</f>
        <v xml:space="preserve">1.5. Approche environnementale </v>
      </c>
      <c r="AC373" t="str">
        <f>'Programme STI2D'!$A$58</f>
        <v xml:space="preserve">1.5.1. Cycle de vie </v>
      </c>
      <c r="AE373" s="162">
        <v>0.5</v>
      </c>
      <c r="AF373"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v>
      </c>
    </row>
    <row r="374" spans="4:32">
      <c r="D374" s="645"/>
      <c r="E374" s="644"/>
      <c r="F374" s="385"/>
      <c r="G374" s="386"/>
      <c r="H374" s="386"/>
      <c r="I374" s="386"/>
      <c r="J374" s="387"/>
      <c r="K374" s="382"/>
      <c r="L374" s="383"/>
      <c r="M374" s="383"/>
      <c r="N374" s="383"/>
      <c r="O374" s="384"/>
      <c r="P374" s="388"/>
      <c r="Q374" s="389"/>
      <c r="R374" s="389"/>
      <c r="S374" s="389"/>
      <c r="T374" s="390"/>
      <c r="U374" s="851"/>
      <c r="V374" s="848"/>
      <c r="W374" s="9" t="str">
        <f>'Programme I2D'!$A$114</f>
        <v xml:space="preserve">2.4. Approche fonctionnelle et structurelle d’une chaîne d’information </v>
      </c>
      <c r="AA374"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v>
      </c>
      <c r="AB374" s="192" t="str">
        <f>'Programme STI2D'!$A$252</f>
        <v xml:space="preserve">4.1. Outils de représentation du réel </v>
      </c>
      <c r="AC374" t="str">
        <f>'Programme STI2D'!$A$253</f>
        <v xml:space="preserve">4.1.1. Représentation numérique des produits </v>
      </c>
      <c r="AE374" s="162">
        <v>1.5</v>
      </c>
      <c r="AF374"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v>
      </c>
    </row>
    <row r="375" spans="4:32" ht="16.5" thickBot="1">
      <c r="D375" s="645"/>
      <c r="E375" s="647"/>
      <c r="F375" s="393" t="s">
        <v>1012</v>
      </c>
      <c r="G375" s="283" t="s">
        <v>1013</v>
      </c>
      <c r="H375" s="287" t="s">
        <v>1014</v>
      </c>
      <c r="I375" s="287" t="s">
        <v>1015</v>
      </c>
      <c r="J375" s="287" t="s">
        <v>1016</v>
      </c>
      <c r="K375" s="182" t="s">
        <v>1018</v>
      </c>
      <c r="L375" s="174" t="s">
        <v>1019</v>
      </c>
      <c r="M375" s="13" t="s">
        <v>1020</v>
      </c>
      <c r="N375" s="13"/>
      <c r="O375" s="3"/>
      <c r="P375" s="176" t="s">
        <v>765</v>
      </c>
      <c r="Q375" s="4"/>
      <c r="R375" s="4"/>
      <c r="S375" s="4"/>
      <c r="T375" s="4"/>
      <c r="U375" s="851"/>
      <c r="V375" s="848"/>
      <c r="W375" s="264" t="str">
        <f>'Programme I2D'!$A$141</f>
        <v xml:space="preserve">2.4.5. Structure d’une application logicielle </v>
      </c>
      <c r="Z375" s="274">
        <v>2</v>
      </c>
      <c r="AA375"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v>
      </c>
      <c r="AB375" s="192" t="str">
        <f>'Programme STI2D'!$A$267</f>
        <v xml:space="preserve">4.2. Démarches de conception </v>
      </c>
      <c r="AF375"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v>
      </c>
    </row>
    <row r="376" spans="4:32">
      <c r="D376" s="645"/>
      <c r="E376" s="643"/>
      <c r="F376" s="760" t="s">
        <v>5</v>
      </c>
      <c r="G376" s="761"/>
      <c r="H376" s="761"/>
      <c r="I376" s="761"/>
      <c r="J376" s="762"/>
      <c r="K376" s="754" t="s">
        <v>6</v>
      </c>
      <c r="L376" s="755"/>
      <c r="M376" s="755"/>
      <c r="N376" s="755"/>
      <c r="O376" s="756"/>
      <c r="P376" s="766" t="s">
        <v>4</v>
      </c>
      <c r="Q376" s="767"/>
      <c r="R376" s="767"/>
      <c r="S376" s="767"/>
      <c r="T376" s="768"/>
      <c r="U376" s="851"/>
      <c r="V376" s="848"/>
      <c r="W376" s="543" t="str">
        <f>'Programme I2D'!$A$221</f>
        <v xml:space="preserve">3.4. Comportement informationnel des produits </v>
      </c>
      <c r="AA376"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v>
      </c>
      <c r="AB376" t="str">
        <f>'Programme STI2D'!$A$268</f>
        <v xml:space="preserve">4.2.1. Amélioration de la performance environnementale d’un produit </v>
      </c>
      <c r="AE376" s="162">
        <v>1</v>
      </c>
      <c r="AF376"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v>
      </c>
    </row>
    <row r="377" spans="4:32">
      <c r="D377" s="645"/>
      <c r="E377" s="644"/>
      <c r="F377" s="763"/>
      <c r="G377" s="764"/>
      <c r="H377" s="764"/>
      <c r="I377" s="764"/>
      <c r="J377" s="765"/>
      <c r="K377" s="757"/>
      <c r="L377" s="758"/>
      <c r="M377" s="758"/>
      <c r="N377" s="758"/>
      <c r="O377" s="759"/>
      <c r="P377" s="769"/>
      <c r="Q377" s="770"/>
      <c r="R377" s="770"/>
      <c r="S377" s="770"/>
      <c r="T377" s="771"/>
      <c r="U377" s="851"/>
      <c r="V377" s="848"/>
      <c r="W377" s="544" t="str">
        <f>'Programme I2D'!$A$247</f>
        <v xml:space="preserve">3.4.4. Comportement des systèmes régulés ou asservis </v>
      </c>
      <c r="Z377" s="274">
        <v>4</v>
      </c>
      <c r="AA377"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v>
      </c>
      <c r="AB377" t="str">
        <f>'Programme STI2D'!$A$271</f>
        <v xml:space="preserve">4.2.2. Choix des matériaux </v>
      </c>
      <c r="AE377" s="162">
        <v>0.5</v>
      </c>
      <c r="AF377"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v>
      </c>
    </row>
    <row r="378" spans="4:32">
      <c r="D378" s="645"/>
      <c r="E378" s="644"/>
      <c r="F378" s="388"/>
      <c r="G378" s="389"/>
      <c r="H378" s="389"/>
      <c r="I378" s="389"/>
      <c r="J378" s="390"/>
      <c r="K378" s="385"/>
      <c r="L378" s="386"/>
      <c r="M378" s="386"/>
      <c r="N378" s="386"/>
      <c r="O378" s="387"/>
      <c r="P378" s="382"/>
      <c r="Q378" s="383"/>
      <c r="R378" s="383"/>
      <c r="S378" s="383"/>
      <c r="T378" s="384"/>
      <c r="U378" s="851"/>
      <c r="V378" s="848"/>
      <c r="W378" s="9" t="str">
        <f>'Programme I2D'!$A$252</f>
        <v xml:space="preserve">4.1. Outils de représentation du réel </v>
      </c>
      <c r="AA378"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v>
      </c>
      <c r="AB378" t="str">
        <f>'Programme STI2D'!$A$275</f>
        <v xml:space="preserve">4.2.3. Choix des constituants  </v>
      </c>
      <c r="AE378" s="162">
        <v>1.5</v>
      </c>
      <c r="AF378"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v>
      </c>
    </row>
    <row r="379" spans="4:32" ht="16.5" thickBot="1">
      <c r="D379" s="646"/>
      <c r="E379" s="647"/>
      <c r="F379" s="394" t="s">
        <v>1012</v>
      </c>
      <c r="G379" s="289" t="s">
        <v>1013</v>
      </c>
      <c r="H379" s="391" t="s">
        <v>1014</v>
      </c>
      <c r="I379" s="391" t="s">
        <v>1015</v>
      </c>
      <c r="J379" s="391" t="s">
        <v>1016</v>
      </c>
      <c r="K379" s="183" t="s">
        <v>1018</v>
      </c>
      <c r="L379" s="175" t="s">
        <v>1019</v>
      </c>
      <c r="M379" s="172" t="s">
        <v>1020</v>
      </c>
      <c r="N379" s="172"/>
      <c r="O379" s="7"/>
      <c r="P379" s="174" t="s">
        <v>765</v>
      </c>
      <c r="Q379" s="2"/>
      <c r="R379" s="2"/>
      <c r="S379" s="2"/>
      <c r="T379" s="2"/>
      <c r="U379" s="852"/>
      <c r="V379" s="848"/>
      <c r="W379" s="264" t="str">
        <f>'Programme I2D'!$A$261</f>
        <v xml:space="preserve">4.1.2. Outils de représentation schématique </v>
      </c>
      <c r="Z379" s="274">
        <v>3</v>
      </c>
      <c r="AA379"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v>
      </c>
      <c r="AB379" s="192" t="str">
        <f>'Programme STI2D'!$A$383</f>
        <v xml:space="preserve">6.1. Moyens de prototypage rapide </v>
      </c>
      <c r="AE379" s="162">
        <v>1</v>
      </c>
      <c r="AF379"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row>
    <row r="380" spans="4:32">
      <c r="D380" s="643" t="s">
        <v>706</v>
      </c>
      <c r="E380" s="643"/>
      <c r="F380" s="766" t="s">
        <v>4</v>
      </c>
      <c r="G380" s="767"/>
      <c r="H380" s="767"/>
      <c r="I380" s="767"/>
      <c r="J380" s="768"/>
      <c r="K380" s="760" t="s">
        <v>5</v>
      </c>
      <c r="L380" s="761"/>
      <c r="M380" s="761"/>
      <c r="N380" s="761"/>
      <c r="O380" s="762"/>
      <c r="P380" s="754" t="s">
        <v>6</v>
      </c>
      <c r="Q380" s="755"/>
      <c r="R380" s="755"/>
      <c r="S380" s="755"/>
      <c r="T380" s="756"/>
      <c r="U380" s="850" t="s">
        <v>9</v>
      </c>
      <c r="V380" s="848"/>
      <c r="W380" s="9" t="str">
        <f>'Programme I2D'!$A$283</f>
        <v xml:space="preserve">4.3. Conception des produits </v>
      </c>
      <c r="AA380"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v>
      </c>
      <c r="AF380"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row>
    <row r="381" spans="4:32">
      <c r="D381" s="644"/>
      <c r="E381" s="644"/>
      <c r="F381" s="769"/>
      <c r="G381" s="770"/>
      <c r="H381" s="770"/>
      <c r="I381" s="770"/>
      <c r="J381" s="771"/>
      <c r="K381" s="763"/>
      <c r="L381" s="764"/>
      <c r="M381" s="764"/>
      <c r="N381" s="764"/>
      <c r="O381" s="765"/>
      <c r="P381" s="757"/>
      <c r="Q381" s="758"/>
      <c r="R381" s="758"/>
      <c r="S381" s="758"/>
      <c r="T381" s="759"/>
      <c r="U381" s="851"/>
      <c r="V381" s="848"/>
      <c r="W381" s="264" t="str">
        <f>'Programme I2D'!$A$284</f>
        <v xml:space="preserve">4.3.1. Les réseaux intelligents </v>
      </c>
      <c r="Z381" s="274">
        <v>6</v>
      </c>
      <c r="AA381" s="274" t="str">
        <f>AA380&amp;W381&amp;W382&amp;Y381</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v>
      </c>
      <c r="AF381"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row>
    <row r="382" spans="4:32">
      <c r="D382" s="645"/>
      <c r="E382" s="644"/>
      <c r="F382" s="382"/>
      <c r="G382" s="383"/>
      <c r="H382" s="383"/>
      <c r="I382" s="383"/>
      <c r="J382" s="384"/>
      <c r="K382" s="388"/>
      <c r="L382" s="389"/>
      <c r="M382" s="389"/>
      <c r="N382" s="389"/>
      <c r="O382" s="390"/>
      <c r="P382" s="385"/>
      <c r="Q382" s="386"/>
      <c r="R382" s="386"/>
      <c r="S382" s="386"/>
      <c r="T382" s="387"/>
      <c r="U382" s="851"/>
      <c r="V382" s="848"/>
      <c r="W382" s="264" t="str">
        <f>'Programme I2D'!$A$305</f>
        <v xml:space="preserve">4.3.3. Efficacité énergétique passive et active d'un produit </v>
      </c>
      <c r="Z382" s="274">
        <v>2</v>
      </c>
      <c r="AA382" s="274" t="str">
        <f>AA381&amp;W382&amp;X382&amp;Y382</f>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v>
      </c>
      <c r="AF382"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row>
    <row r="383" spans="4:32" ht="16.5" thickBot="1">
      <c r="D383" s="645"/>
      <c r="E383" s="647"/>
      <c r="F383" s="392" t="s">
        <v>1012</v>
      </c>
      <c r="G383" s="282" t="s">
        <v>1013</v>
      </c>
      <c r="H383" s="281" t="s">
        <v>1014</v>
      </c>
      <c r="I383" s="282" t="s">
        <v>1015</v>
      </c>
      <c r="J383" s="282" t="s">
        <v>1016</v>
      </c>
      <c r="K383" s="173" t="s">
        <v>1018</v>
      </c>
      <c r="L383" s="4" t="s">
        <v>1019</v>
      </c>
      <c r="M383" s="178" t="s">
        <v>1020</v>
      </c>
      <c r="N383" s="4"/>
      <c r="O383" s="5"/>
      <c r="P383" s="175" t="s">
        <v>765</v>
      </c>
      <c r="Q383" s="6"/>
      <c r="R383" s="6"/>
      <c r="S383" s="6"/>
      <c r="T383" s="6"/>
      <c r="U383" s="851"/>
      <c r="V383" s="848"/>
      <c r="W383" s="192" t="str">
        <f>'Programme I2D'!$A$339</f>
        <v xml:space="preserve">5.2. Constituants de puissance </v>
      </c>
      <c r="X383" s="264" t="str">
        <f>'Programme I2D'!$A$350</f>
        <v xml:space="preserve">5.2.3. Transmetteurs des mouvements </v>
      </c>
      <c r="Z383" s="274">
        <v>1</v>
      </c>
      <c r="AA383" s="274" t="str">
        <f t="shared" si="34"/>
        <v xml:space="preserve">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v>
      </c>
      <c r="AF383" s="274" t="str">
        <f t="shared" si="35"/>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row>
    <row r="384" spans="4:32" ht="18">
      <c r="D384" s="645"/>
      <c r="E384" s="643"/>
      <c r="F384" s="754" t="s">
        <v>6</v>
      </c>
      <c r="G384" s="755"/>
      <c r="H384" s="755"/>
      <c r="I384" s="755"/>
      <c r="J384" s="756"/>
      <c r="K384" s="766" t="s">
        <v>4</v>
      </c>
      <c r="L384" s="767"/>
      <c r="M384" s="767"/>
      <c r="N384" s="767"/>
      <c r="O384" s="768"/>
      <c r="P384" s="760" t="s">
        <v>5</v>
      </c>
      <c r="Q384" s="761"/>
      <c r="R384" s="761"/>
      <c r="S384" s="761"/>
      <c r="T384" s="762"/>
      <c r="U384" s="851"/>
      <c r="V384" s="848"/>
      <c r="W384" s="706" t="s">
        <v>709</v>
      </c>
      <c r="X384" s="706"/>
      <c r="Y384" s="706"/>
      <c r="Z384" s="292">
        <f>SUM(Z368:Z383)</f>
        <v>27</v>
      </c>
      <c r="AA384" s="397"/>
      <c r="AB384" s="706" t="s">
        <v>709</v>
      </c>
      <c r="AC384" s="706"/>
      <c r="AD384" s="706"/>
      <c r="AE384" s="887">
        <f>SUM(AE368:AE383)</f>
        <v>10</v>
      </c>
      <c r="AF384" s="887"/>
    </row>
    <row r="385" spans="1:32" ht="18">
      <c r="D385" s="645"/>
      <c r="E385" s="644"/>
      <c r="F385" s="757"/>
      <c r="G385" s="758"/>
      <c r="H385" s="758"/>
      <c r="I385" s="758"/>
      <c r="J385" s="759"/>
      <c r="K385" s="769"/>
      <c r="L385" s="770"/>
      <c r="M385" s="770"/>
      <c r="N385" s="770"/>
      <c r="O385" s="771"/>
      <c r="P385" s="763"/>
      <c r="Q385" s="764"/>
      <c r="R385" s="764"/>
      <c r="S385" s="764"/>
      <c r="T385" s="765"/>
      <c r="U385" s="851"/>
      <c r="V385" s="848"/>
      <c r="W385" s="292"/>
      <c r="X385" s="292"/>
      <c r="Y385" s="292"/>
      <c r="AB385" s="292"/>
      <c r="AC385" s="292"/>
      <c r="AD385" s="292"/>
      <c r="AF385" s="1"/>
    </row>
    <row r="386" spans="1:32">
      <c r="D386" s="645"/>
      <c r="E386" s="644"/>
      <c r="F386" s="385"/>
      <c r="G386" s="386"/>
      <c r="H386" s="386"/>
      <c r="I386" s="386"/>
      <c r="J386" s="387"/>
      <c r="K386" s="382"/>
      <c r="L386" s="383"/>
      <c r="M386" s="383"/>
      <c r="N386" s="383"/>
      <c r="O386" s="384"/>
      <c r="P386" s="388"/>
      <c r="Q386" s="389"/>
      <c r="R386" s="389"/>
      <c r="S386" s="389"/>
      <c r="T386" s="390"/>
      <c r="U386" s="851"/>
      <c r="V386" s="848"/>
      <c r="W386" s="185"/>
      <c r="AB386" s="185" t="s">
        <v>944</v>
      </c>
      <c r="AD386" s="272"/>
      <c r="AE386" s="888"/>
      <c r="AF386" s="888"/>
    </row>
    <row r="387" spans="1:32" ht="16.5" thickBot="1">
      <c r="D387" s="645"/>
      <c r="E387" s="647"/>
      <c r="F387" s="393" t="s">
        <v>1012</v>
      </c>
      <c r="G387" s="287" t="s">
        <v>1013</v>
      </c>
      <c r="H387" s="283" t="s">
        <v>1014</v>
      </c>
      <c r="I387" s="287" t="s">
        <v>1015</v>
      </c>
      <c r="J387" s="287" t="s">
        <v>1016</v>
      </c>
      <c r="K387" s="182" t="s">
        <v>1018</v>
      </c>
      <c r="L387" s="13" t="s">
        <v>1019</v>
      </c>
      <c r="M387" s="174" t="s">
        <v>1020</v>
      </c>
      <c r="N387" s="13"/>
      <c r="O387" s="3"/>
      <c r="P387" s="176" t="s">
        <v>765</v>
      </c>
      <c r="Q387" s="4"/>
      <c r="R387" s="4"/>
      <c r="S387" s="4"/>
      <c r="T387" s="4"/>
      <c r="U387" s="851"/>
      <c r="V387" s="848"/>
      <c r="W387" s="186"/>
      <c r="AB387" t="s">
        <v>1372</v>
      </c>
      <c r="AE387" s="888"/>
      <c r="AF387" s="888"/>
    </row>
    <row r="388" spans="1:32">
      <c r="D388" s="645"/>
      <c r="E388" s="643"/>
      <c r="F388" s="760" t="s">
        <v>5</v>
      </c>
      <c r="G388" s="761"/>
      <c r="H388" s="761"/>
      <c r="I388" s="761"/>
      <c r="J388" s="762"/>
      <c r="K388" s="754" t="s">
        <v>6</v>
      </c>
      <c r="L388" s="755"/>
      <c r="M388" s="755"/>
      <c r="N388" s="755"/>
      <c r="O388" s="756"/>
      <c r="P388" s="766" t="s">
        <v>4</v>
      </c>
      <c r="Q388" s="767"/>
      <c r="R388" s="767"/>
      <c r="S388" s="767"/>
      <c r="T388" s="768"/>
      <c r="U388" s="851"/>
      <c r="V388" s="848"/>
      <c r="W388" s="186"/>
      <c r="AB388" t="s">
        <v>1373</v>
      </c>
      <c r="AE388" s="888"/>
      <c r="AF388" s="888"/>
    </row>
    <row r="389" spans="1:32">
      <c r="D389" s="645"/>
      <c r="E389" s="644"/>
      <c r="F389" s="763"/>
      <c r="G389" s="764"/>
      <c r="H389" s="764"/>
      <c r="I389" s="764"/>
      <c r="J389" s="765"/>
      <c r="K389" s="757"/>
      <c r="L389" s="758"/>
      <c r="M389" s="758"/>
      <c r="N389" s="758"/>
      <c r="O389" s="759"/>
      <c r="P389" s="769"/>
      <c r="Q389" s="770"/>
      <c r="R389" s="770"/>
      <c r="S389" s="770"/>
      <c r="T389" s="771"/>
      <c r="U389" s="851"/>
      <c r="V389" s="848"/>
      <c r="W389" s="186"/>
      <c r="AB389" t="s">
        <v>1374</v>
      </c>
      <c r="AF389" s="1"/>
    </row>
    <row r="390" spans="1:32">
      <c r="D390" s="645"/>
      <c r="E390" s="644"/>
      <c r="F390" s="388"/>
      <c r="G390" s="389"/>
      <c r="H390" s="389"/>
      <c r="I390" s="389"/>
      <c r="J390" s="390"/>
      <c r="K390" s="385"/>
      <c r="L390" s="386"/>
      <c r="M390" s="386"/>
      <c r="N390" s="386"/>
      <c r="O390" s="387"/>
      <c r="P390" s="382"/>
      <c r="Q390" s="383"/>
      <c r="R390" s="383"/>
      <c r="S390" s="383"/>
      <c r="T390" s="384"/>
      <c r="U390" s="851"/>
      <c r="V390" s="848"/>
      <c r="W390" s="186"/>
      <c r="AE390" s="888"/>
      <c r="AF390" s="888"/>
    </row>
    <row r="391" spans="1:32" ht="16.5" thickBot="1">
      <c r="D391" s="646"/>
      <c r="E391" s="647"/>
      <c r="F391" s="534" t="s">
        <v>1012</v>
      </c>
      <c r="G391" s="4" t="s">
        <v>1013</v>
      </c>
      <c r="H391" s="178" t="s">
        <v>1014</v>
      </c>
      <c r="I391" s="4" t="s">
        <v>1015</v>
      </c>
      <c r="J391" s="5" t="s">
        <v>1016</v>
      </c>
      <c r="K391" s="183" t="s">
        <v>1018</v>
      </c>
      <c r="L391" s="6" t="s">
        <v>1019</v>
      </c>
      <c r="M391" s="184" t="s">
        <v>1020</v>
      </c>
      <c r="N391" s="6"/>
      <c r="O391" s="7"/>
      <c r="P391" s="179" t="s">
        <v>765</v>
      </c>
      <c r="Q391" s="2"/>
      <c r="R391" s="2"/>
      <c r="S391" s="2"/>
      <c r="T391" s="3"/>
      <c r="U391" s="852"/>
      <c r="V391" s="849"/>
      <c r="AE391" s="888"/>
      <c r="AF391" s="888"/>
    </row>
    <row r="392" spans="1:32">
      <c r="W392" s="273" t="str">
        <f>AF383</f>
        <v xml:space="preserve">O2 - Identifier les éléments influents du développement d’un produit  O1 -  Caractériser des produits ou des constituants privilégiant un usage raisonné du point de vue développement durable CO1.3. Justifier les solutions constructives d’un produit au regard des performances environnementales et estimer leur impact sur l’efficacité globale O4 - Communiquer une idée, un principe ou une solution technique, un projet, y compris en langue étrangère CO4.2. Décrire le fonctionnement et/ou l’exploitation d’un produit en utilisant l'outil de description le plus pertinent O6 – Préparer une simulation et exploiter les résultats pour prédire un fonctionnement, valider une performance ou une solution CO6.3. Évaluer un écart entre le comportement du réel et les résultats fournis par le modèle en fonction des paramètres proposés, conclure sur la validité du modèle CO6.4. Choisir pour une fonction donnée, un modèle de comportement à partir d’observations ou de mesures faites sur le produit 1.5. Approche environnementale 1.5.3. Utilisation raisonnée des ressources 2.3. Approche fonctionnelle et structurelle des chaînes de puissance  2.3.2. Stockage d’énergie 2.3.4. Modulation de puissance 2.3.5. Adaptation de puissance 2.4. Approche fonctionnelle et structurelle d’une chaîne d’information 2.4.5. Structure d’une application logicielle 3.4. Comportement informationnel des produits 3.4.4. Comportement des systèmes régulés ou asservis 4.1. Outils de représentation du réel 4.1.2. Outils de représentation schématique 4.3. Conception des produits 4.3.1. Les réseaux intelligents 4.3.3. Efficacité énergétique passive et active d'un produit 4.3.3. Efficacité énergétique passive et active d'un produit 5.2. Constituants de puissance 5.2.3. Transmetteurs des mouvements CO2.1. Décoder le cahier des charges d’un produit, participer, si besoin, à sa modification O5 – Imaginer une solution, répondre à un besoin CO5.4. Planifier un projet (diagramme de Gantt, chemin critique) en utilisant les outils adaptés et en prenant en compte les données technicoéconomiques CO5.6. Participer à une étude de design d’un produit dans une démarche de développement durable O7 – Expérimenter et réaliser des prototypes ou des maquettes CO7.1. Réaliser et valider un prototype ou une maquette obtenus en réponse à tout ou partie du cahier des charges initial. 1.1. La démarche de projet 1.1.1. Les projets industriels 1.1.3. Approche design et architecturale des produits 1.3. Compétitivité des produits 1.3.1. Paramètres de la compétitivité 1.4. Créativité et innovation technologique 1.5. Approche environnementale 1.5.1. Cycle de vie 4.1. Outils de représentation du réel 4.1.1. Représentation numérique des produits 4.2. Démarches de conception 4.2.1. Amélioration de la performance environnementale d’un produit 4.2.2. Choix des matériaux 4.2.3. Choix des constituants  6.1. Moyens de prototypage rapide </v>
      </c>
      <c r="X392" s="264" t="s">
        <v>1031</v>
      </c>
      <c r="AE392" s="888"/>
      <c r="AF392" s="888"/>
    </row>
    <row r="393" spans="1:32" ht="18.75" thickBot="1">
      <c r="Y393" s="396" t="s">
        <v>1021</v>
      </c>
      <c r="Z393" s="292">
        <f xml:space="preserve"> SUM(Z384,AE384)</f>
        <v>37</v>
      </c>
      <c r="AA393" s="397"/>
      <c r="AE393" s="888"/>
      <c r="AF393" s="888"/>
    </row>
    <row r="394" spans="1:32" ht="15">
      <c r="A394" s="192" t="s">
        <v>816</v>
      </c>
      <c r="D394" s="865" t="s">
        <v>1340</v>
      </c>
      <c r="E394" s="866"/>
      <c r="F394" s="866"/>
      <c r="G394" s="866"/>
      <c r="H394" s="866"/>
      <c r="I394" s="866"/>
      <c r="J394" s="866"/>
      <c r="K394" s="866"/>
      <c r="L394" s="866"/>
      <c r="M394" s="866"/>
      <c r="N394" s="866"/>
      <c r="O394" s="866"/>
      <c r="P394" s="866"/>
      <c r="Q394" s="866"/>
      <c r="R394" s="866"/>
      <c r="S394" s="866"/>
      <c r="T394" s="866"/>
      <c r="U394" s="866"/>
      <c r="V394" s="861" t="s">
        <v>1371</v>
      </c>
      <c r="W394" s="861"/>
      <c r="X394" s="861"/>
      <c r="Y394" s="861"/>
      <c r="Z394" s="861"/>
      <c r="AA394" s="861"/>
      <c r="AB394" s="861"/>
      <c r="AC394" s="861"/>
      <c r="AD394" s="862"/>
      <c r="AE394" s="888"/>
      <c r="AF394" s="888"/>
    </row>
    <row r="395" spans="1:32" thickBot="1">
      <c r="A395" s="193" t="s">
        <v>11</v>
      </c>
      <c r="D395" s="867"/>
      <c r="E395" s="868"/>
      <c r="F395" s="868"/>
      <c r="G395" s="868"/>
      <c r="H395" s="868"/>
      <c r="I395" s="868"/>
      <c r="J395" s="868"/>
      <c r="K395" s="868"/>
      <c r="L395" s="868"/>
      <c r="M395" s="868"/>
      <c r="N395" s="868"/>
      <c r="O395" s="868"/>
      <c r="P395" s="868"/>
      <c r="Q395" s="868"/>
      <c r="R395" s="868"/>
      <c r="S395" s="868"/>
      <c r="T395" s="868"/>
      <c r="U395" s="869"/>
      <c r="V395" s="863"/>
      <c r="W395" s="863"/>
      <c r="X395" s="863"/>
      <c r="Y395" s="863"/>
      <c r="Z395" s="863"/>
      <c r="AA395" s="863"/>
      <c r="AB395" s="863"/>
      <c r="AC395" s="863"/>
      <c r="AD395" s="864"/>
      <c r="AE395" s="888"/>
      <c r="AF395" s="888"/>
    </row>
    <row r="396" spans="1:32" thickBot="1">
      <c r="A396" s="195" t="s">
        <v>726</v>
      </c>
      <c r="D396" s="666" t="s">
        <v>704</v>
      </c>
      <c r="E396" s="667"/>
      <c r="F396" s="666" t="s">
        <v>704</v>
      </c>
      <c r="G396" s="668"/>
      <c r="H396" s="668"/>
      <c r="I396" s="668"/>
      <c r="J396" s="667"/>
      <c r="K396" s="666" t="s">
        <v>704</v>
      </c>
      <c r="L396" s="668"/>
      <c r="M396" s="668"/>
      <c r="N396" s="668"/>
      <c r="O396" s="667"/>
      <c r="P396" s="666" t="s">
        <v>704</v>
      </c>
      <c r="Q396" s="668"/>
      <c r="R396" s="668"/>
      <c r="S396" s="668"/>
      <c r="T396" s="667"/>
      <c r="U396" s="308"/>
      <c r="V396" s="863"/>
      <c r="W396" s="863"/>
      <c r="X396" s="863"/>
      <c r="Y396" s="863"/>
      <c r="Z396" s="863"/>
      <c r="AA396" s="863"/>
      <c r="AB396" s="863"/>
      <c r="AC396" s="863"/>
      <c r="AD396" s="864"/>
      <c r="AE396" s="888"/>
      <c r="AF396" s="888"/>
    </row>
    <row r="397" spans="1:32" ht="16.5" thickBot="1">
      <c r="A397" s="285" t="s">
        <v>743</v>
      </c>
      <c r="D397" s="632" t="s">
        <v>10</v>
      </c>
      <c r="E397" s="633"/>
      <c r="F397" s="632" t="s">
        <v>2</v>
      </c>
      <c r="G397" s="634"/>
      <c r="H397" s="634"/>
      <c r="I397" s="634"/>
      <c r="J397" s="633"/>
      <c r="K397" s="632" t="s">
        <v>0</v>
      </c>
      <c r="L397" s="634"/>
      <c r="M397" s="634"/>
      <c r="N397" s="634"/>
      <c r="O397" s="633"/>
      <c r="P397" s="632" t="s">
        <v>1</v>
      </c>
      <c r="Q397" s="634"/>
      <c r="R397" s="634"/>
      <c r="S397" s="634"/>
      <c r="T397" s="633"/>
      <c r="U397" s="308"/>
      <c r="V397" s="873" t="s">
        <v>1300</v>
      </c>
      <c r="W397" s="732" t="s">
        <v>731</v>
      </c>
      <c r="X397" s="733"/>
      <c r="Y397" s="734"/>
      <c r="Z397" s="294"/>
      <c r="AA397" s="405"/>
      <c r="AB397" s="723" t="s">
        <v>732</v>
      </c>
      <c r="AC397" s="724"/>
      <c r="AD397" s="725"/>
      <c r="AE397" s="888"/>
      <c r="AF397" s="888"/>
    </row>
    <row r="398" spans="1:32" ht="16.5" thickBot="1">
      <c r="A398" s="194" t="s">
        <v>744</v>
      </c>
      <c r="D398" s="635" t="s">
        <v>707</v>
      </c>
      <c r="E398" s="636"/>
      <c r="F398" s="637" t="s">
        <v>3</v>
      </c>
      <c r="G398" s="638"/>
      <c r="H398" s="638"/>
      <c r="I398" s="638"/>
      <c r="J398" s="639"/>
      <c r="K398" s="637" t="s">
        <v>3</v>
      </c>
      <c r="L398" s="638"/>
      <c r="M398" s="638"/>
      <c r="N398" s="638"/>
      <c r="O398" s="639"/>
      <c r="P398" s="640" t="s">
        <v>3</v>
      </c>
      <c r="Q398" s="641"/>
      <c r="R398" s="641"/>
      <c r="S398" s="641"/>
      <c r="T398" s="642"/>
      <c r="U398" s="309"/>
      <c r="V398" s="873"/>
      <c r="W398" s="714"/>
      <c r="X398" s="715"/>
      <c r="Y398" s="716"/>
      <c r="AB398" s="703"/>
      <c r="AC398" s="704"/>
      <c r="AD398" s="705"/>
      <c r="AE398" s="888"/>
      <c r="AF398" s="888"/>
    </row>
    <row r="399" spans="1:32" ht="18">
      <c r="A399" s="551" t="s">
        <v>745</v>
      </c>
      <c r="C399" s="787" t="s">
        <v>1307</v>
      </c>
      <c r="D399" s="790" t="s">
        <v>705</v>
      </c>
      <c r="E399" s="790" t="s">
        <v>728</v>
      </c>
      <c r="F399" s="766" t="s">
        <v>4</v>
      </c>
      <c r="G399" s="767"/>
      <c r="H399" s="767"/>
      <c r="I399" s="767"/>
      <c r="J399" s="768"/>
      <c r="K399" s="760" t="s">
        <v>5</v>
      </c>
      <c r="L399" s="761"/>
      <c r="M399" s="761"/>
      <c r="N399" s="761"/>
      <c r="O399" s="762"/>
      <c r="P399" s="754" t="s">
        <v>6</v>
      </c>
      <c r="Q399" s="755"/>
      <c r="R399" s="755"/>
      <c r="S399" s="755"/>
      <c r="T399" s="756"/>
      <c r="U399" s="870" t="s">
        <v>7</v>
      </c>
      <c r="V399" s="873"/>
      <c r="W399" s="692" t="s">
        <v>18</v>
      </c>
      <c r="X399" s="692"/>
      <c r="Y399" s="692"/>
      <c r="AB399" s="692" t="s">
        <v>18</v>
      </c>
      <c r="AC399" s="692"/>
      <c r="AD399" s="692"/>
      <c r="AE399" s="888"/>
      <c r="AF399" s="888"/>
    </row>
    <row r="400" spans="1:32" ht="18">
      <c r="A400" s="196" t="s">
        <v>746</v>
      </c>
      <c r="C400" s="788"/>
      <c r="D400" s="791"/>
      <c r="E400" s="791"/>
      <c r="F400" s="769"/>
      <c r="G400" s="770"/>
      <c r="H400" s="770"/>
      <c r="I400" s="770"/>
      <c r="J400" s="771"/>
      <c r="K400" s="763"/>
      <c r="L400" s="764"/>
      <c r="M400" s="764"/>
      <c r="N400" s="764"/>
      <c r="O400" s="765"/>
      <c r="P400" s="757"/>
      <c r="Q400" s="758"/>
      <c r="R400" s="758"/>
      <c r="S400" s="758"/>
      <c r="T400" s="759"/>
      <c r="U400" s="871"/>
      <c r="V400" s="873"/>
      <c r="W400" s="539"/>
      <c r="X400" s="279"/>
      <c r="Y400" s="279"/>
      <c r="AA400" s="279" t="str">
        <f>W400&amp;X400&amp;Y400</f>
        <v/>
      </c>
      <c r="AB400" s="539" t="str">
        <f>'Objectifs et Compétences'!$B$48</f>
        <v xml:space="preserve">O7 – Expérimenter et réaliser des prototypes ou des maquettes </v>
      </c>
      <c r="AC400" s="279"/>
      <c r="AD400" s="279"/>
      <c r="AF400" s="279" t="str">
        <f>AB400&amp;AC400&amp;AD400&amp;AA426</f>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v>
      </c>
    </row>
    <row r="401" spans="1:32">
      <c r="A401" s="197" t="s">
        <v>937</v>
      </c>
      <c r="C401" s="788"/>
      <c r="D401" s="875"/>
      <c r="E401" s="791"/>
      <c r="F401" s="382"/>
      <c r="G401" s="383"/>
      <c r="H401" s="383"/>
      <c r="I401" s="383"/>
      <c r="J401" s="384"/>
      <c r="K401" s="388"/>
      <c r="L401" s="389"/>
      <c r="M401" s="389"/>
      <c r="N401" s="389"/>
      <c r="O401" s="390"/>
      <c r="P401" s="385"/>
      <c r="Q401" s="386"/>
      <c r="R401" s="386"/>
      <c r="S401" s="386"/>
      <c r="T401" s="387"/>
      <c r="U401" s="871"/>
      <c r="V401" s="873"/>
      <c r="W401" s="280"/>
      <c r="X401" s="1"/>
      <c r="AA401" s="274" t="str">
        <f>AA400&amp;W401&amp;X401&amp;Y401</f>
        <v/>
      </c>
      <c r="AB401" t="str">
        <f>'Objectifs et Compétences'!$D$48</f>
        <v xml:space="preserve">CO7.1. Réaliser et valider un prototype ou une maquette obtenus en réponse à tout ou partie du cahier des charges initial. </v>
      </c>
      <c r="AF401" s="274" t="str">
        <f>AF400&amp;AB401&amp;AC401&amp;AD401</f>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v>
      </c>
    </row>
    <row r="402" spans="1:32" ht="16.5" thickBot="1">
      <c r="A402" s="550" t="s">
        <v>938</v>
      </c>
      <c r="C402" s="788"/>
      <c r="D402" s="875"/>
      <c r="E402" s="792"/>
      <c r="F402" s="281" t="s">
        <v>1012</v>
      </c>
      <c r="G402" s="282" t="s">
        <v>1013</v>
      </c>
      <c r="H402" s="282" t="s">
        <v>1014</v>
      </c>
      <c r="I402" s="282" t="s">
        <v>1015</v>
      </c>
      <c r="J402" s="282" t="s">
        <v>1016</v>
      </c>
      <c r="K402" s="180" t="s">
        <v>1018</v>
      </c>
      <c r="L402" s="4" t="s">
        <v>1019</v>
      </c>
      <c r="M402" s="4" t="s">
        <v>1020</v>
      </c>
      <c r="N402" s="4"/>
      <c r="O402" s="5"/>
      <c r="P402" s="283" t="s">
        <v>765</v>
      </c>
      <c r="Q402" s="6"/>
      <c r="R402" s="6"/>
      <c r="S402" s="6"/>
      <c r="T402" s="7"/>
      <c r="U402" s="871"/>
      <c r="V402" s="873"/>
      <c r="W402" s="273" t="str">
        <f>'Objectifs et Compétences'!$B$17</f>
        <v xml:space="preserve">O4 - Communiquer une idée, un principe ou une solution technique, un projet, y compris en langue étrangère </v>
      </c>
      <c r="AA402" s="274" t="str">
        <f t="shared" ref="AA402:AA409" si="36">AA401&amp;W402&amp;X402&amp;Y402</f>
        <v xml:space="preserve">O4 - Communiquer une idée, un principe ou une solution technique, un projet, y compris en langue étrangère </v>
      </c>
      <c r="AB402" t="str">
        <f>'Objectifs et Compétences'!$D$49</f>
        <v xml:space="preserve">CO7.2. Mettre en œuvre un scénario de validation devant intégrer un protocole d’essais, de mesures et/ou d’observations sur le prototype ou la maquette, interpréter les résultats et qualifier le produit </v>
      </c>
      <c r="AF402" s="274" t="str">
        <f t="shared" ref="AF402:AF409" si="37">AF401&amp;AB402&amp;AC402&amp;AD402</f>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v>
      </c>
    </row>
    <row r="403" spans="1:32">
      <c r="A403" s="285" t="s">
        <v>997</v>
      </c>
      <c r="C403" s="788"/>
      <c r="D403" s="875"/>
      <c r="E403" s="790" t="s">
        <v>729</v>
      </c>
      <c r="F403" s="754" t="s">
        <v>6</v>
      </c>
      <c r="G403" s="755"/>
      <c r="H403" s="755"/>
      <c r="I403" s="755"/>
      <c r="J403" s="756"/>
      <c r="K403" s="766" t="s">
        <v>4</v>
      </c>
      <c r="L403" s="767"/>
      <c r="M403" s="767"/>
      <c r="N403" s="767"/>
      <c r="O403" s="768"/>
      <c r="P403" s="760" t="s">
        <v>5</v>
      </c>
      <c r="Q403" s="761"/>
      <c r="R403" s="761"/>
      <c r="S403" s="761"/>
      <c r="T403" s="762"/>
      <c r="U403" s="871"/>
      <c r="V403" s="873"/>
      <c r="W403" s="264" t="str">
        <f>'Objectifs et Compétences'!$D$18</f>
        <v xml:space="preserve">CO4.2. Décrire le fonctionnement et/ou l’exploitation d’un produit en utilisant l'outil de description le plus pertinent </v>
      </c>
      <c r="AA403" s="274" t="str">
        <f t="shared" si="36"/>
        <v xml:space="preserve">O4 - Communiquer une idée, un principe ou une solution technique, un projet, y compris en langue étrangère CO4.2. Décrire le fonctionnement et/ou l’exploitation d’un produit en utilisant l'outil de description le plus pertinent </v>
      </c>
      <c r="AF403" s="274" t="str">
        <f t="shared" si="37"/>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v>
      </c>
    </row>
    <row r="404" spans="1:32">
      <c r="A404" s="286" t="s">
        <v>1300</v>
      </c>
      <c r="C404" s="788"/>
      <c r="D404" s="875"/>
      <c r="E404" s="791"/>
      <c r="F404" s="757"/>
      <c r="G404" s="758"/>
      <c r="H404" s="758"/>
      <c r="I404" s="758"/>
      <c r="J404" s="759"/>
      <c r="K404" s="769"/>
      <c r="L404" s="770"/>
      <c r="M404" s="770"/>
      <c r="N404" s="770"/>
      <c r="O404" s="771"/>
      <c r="P404" s="763"/>
      <c r="Q404" s="764"/>
      <c r="R404" s="764"/>
      <c r="S404" s="764"/>
      <c r="T404" s="765"/>
      <c r="U404" s="871"/>
      <c r="V404" s="873"/>
      <c r="W404" s="264" t="str">
        <f>'Objectifs et Compétences'!$D$19</f>
        <v xml:space="preserve">CO4.3. Présenter de manière argumentée des démarches, des résultats, y compris dans une langue étrangère </v>
      </c>
      <c r="AA404" s="274" t="str">
        <f t="shared" si="36"/>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v>
      </c>
      <c r="AF404" s="274" t="str">
        <f t="shared" si="37"/>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v>
      </c>
    </row>
    <row r="405" spans="1:32">
      <c r="A405" s="276"/>
      <c r="C405" s="788"/>
      <c r="D405" s="875"/>
      <c r="E405" s="791"/>
      <c r="F405" s="385"/>
      <c r="G405" s="386"/>
      <c r="H405" s="386"/>
      <c r="I405" s="386"/>
      <c r="J405" s="387"/>
      <c r="K405" s="382"/>
      <c r="L405" s="383"/>
      <c r="M405" s="383"/>
      <c r="N405" s="383"/>
      <c r="O405" s="384"/>
      <c r="P405" s="388"/>
      <c r="Q405" s="389"/>
      <c r="R405" s="389"/>
      <c r="S405" s="389"/>
      <c r="T405" s="390"/>
      <c r="U405" s="871"/>
      <c r="V405" s="873"/>
      <c r="W405" s="9" t="str">
        <f>'Objectifs et Compétences'!$B$20</f>
        <v xml:space="preserve">O5 – Imaginer une solution, répondre à un besoin </v>
      </c>
      <c r="AA405" s="274" t="str">
        <f t="shared" si="36"/>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v>
      </c>
      <c r="AF405" s="274" t="str">
        <f t="shared" si="37"/>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v>
      </c>
    </row>
    <row r="406" spans="1:32" ht="16.5" thickBot="1">
      <c r="A406" s="276"/>
      <c r="C406" s="788"/>
      <c r="D406" s="875"/>
      <c r="E406" s="792"/>
      <c r="F406" s="283" t="s">
        <v>1012</v>
      </c>
      <c r="G406" s="287" t="s">
        <v>1013</v>
      </c>
      <c r="H406" s="287" t="s">
        <v>1014</v>
      </c>
      <c r="I406" s="287" t="s">
        <v>1015</v>
      </c>
      <c r="J406" s="6" t="s">
        <v>1016</v>
      </c>
      <c r="K406" s="179" t="s">
        <v>1018</v>
      </c>
      <c r="L406" s="282" t="s">
        <v>1019</v>
      </c>
      <c r="M406" s="282" t="s">
        <v>1020</v>
      </c>
      <c r="N406" s="282"/>
      <c r="O406" s="288"/>
      <c r="P406" s="289" t="s">
        <v>765</v>
      </c>
      <c r="Q406" s="4"/>
      <c r="R406" s="4"/>
      <c r="S406" s="4"/>
      <c r="T406" s="5"/>
      <c r="U406" s="871"/>
      <c r="V406" s="873"/>
      <c r="W406" s="264" t="str">
        <f>'Objectifs et Compétences'!$D$21</f>
        <v xml:space="preserve">CO5.2. Identifier et justifier un problème technique à partir de l’analyse globale d’un produit (approche matière – énergie – information) </v>
      </c>
      <c r="AA406" s="274" t="str">
        <f t="shared" si="36"/>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v>
      </c>
      <c r="AF406" s="274" t="str">
        <f t="shared" si="37"/>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v>
      </c>
    </row>
    <row r="407" spans="1:32">
      <c r="C407" s="788"/>
      <c r="D407" s="875"/>
      <c r="E407" s="790" t="s">
        <v>730</v>
      </c>
      <c r="F407" s="760" t="s">
        <v>5</v>
      </c>
      <c r="G407" s="761"/>
      <c r="H407" s="761"/>
      <c r="I407" s="761"/>
      <c r="J407" s="762"/>
      <c r="K407" s="754" t="s">
        <v>6</v>
      </c>
      <c r="L407" s="755"/>
      <c r="M407" s="755"/>
      <c r="N407" s="755"/>
      <c r="O407" s="756"/>
      <c r="P407" s="766" t="s">
        <v>4</v>
      </c>
      <c r="Q407" s="767"/>
      <c r="R407" s="767"/>
      <c r="S407" s="767"/>
      <c r="T407" s="768"/>
      <c r="U407" s="871"/>
      <c r="V407" s="873"/>
      <c r="W407" t="str">
        <f>'Objectifs et Compétences'!$D$22</f>
        <v xml:space="preserve">CO5.3. Mettre en évidence les constituants d’un produit à partir des diagrammes pertinents. </v>
      </c>
      <c r="AA407" s="274" t="str">
        <f t="shared" si="36"/>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v>
      </c>
      <c r="AF407" s="274" t="str">
        <f t="shared" si="37"/>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v>
      </c>
    </row>
    <row r="408" spans="1:32">
      <c r="C408" s="788"/>
      <c r="D408" s="875"/>
      <c r="E408" s="791"/>
      <c r="F408" s="763"/>
      <c r="G408" s="764"/>
      <c r="H408" s="764"/>
      <c r="I408" s="764"/>
      <c r="J408" s="765"/>
      <c r="K408" s="757"/>
      <c r="L408" s="758"/>
      <c r="M408" s="758"/>
      <c r="N408" s="758"/>
      <c r="O408" s="759"/>
      <c r="P408" s="769"/>
      <c r="Q408" s="770"/>
      <c r="R408" s="770"/>
      <c r="S408" s="770"/>
      <c r="T408" s="771"/>
      <c r="U408" s="871"/>
      <c r="V408" s="873"/>
      <c r="W408" t="str">
        <f>'Objectifs et Compétences'!$B$36</f>
        <v xml:space="preserve">O6 – Préparer une simulation et exploiter les résultats pour prédire un fonctionnement, valider une performance ou une solution </v>
      </c>
      <c r="AA408" s="274" t="str">
        <f t="shared" si="36"/>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v>
      </c>
      <c r="AF408" s="274" t="str">
        <f t="shared" si="37"/>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v>
      </c>
    </row>
    <row r="409" spans="1:32">
      <c r="C409" s="788"/>
      <c r="D409" s="875"/>
      <c r="E409" s="791"/>
      <c r="F409" s="388"/>
      <c r="G409" s="389"/>
      <c r="H409" s="389"/>
      <c r="I409" s="389"/>
      <c r="J409" s="390"/>
      <c r="K409" s="385"/>
      <c r="L409" s="386"/>
      <c r="M409" s="386"/>
      <c r="N409" s="386"/>
      <c r="O409" s="387"/>
      <c r="P409" s="382"/>
      <c r="Q409" s="383"/>
      <c r="R409" s="383"/>
      <c r="S409" s="383"/>
      <c r="T409" s="384"/>
      <c r="U409" s="871"/>
      <c r="V409" s="873"/>
      <c r="W409" t="str">
        <f>'Objectifs et Compétences'!$D$39</f>
        <v xml:space="preserve">CO6.4. Choisir pour une fonction donnée, un modèle de comportement à partir d’observations ou de mesures faites sur le produit </v>
      </c>
      <c r="AA409" s="274" t="str">
        <f t="shared" si="36"/>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v>
      </c>
      <c r="AF409" s="274" t="str">
        <f t="shared" si="37"/>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v>
      </c>
    </row>
    <row r="410" spans="1:32" ht="18.75" thickBot="1">
      <c r="C410" s="789"/>
      <c r="D410" s="876"/>
      <c r="E410" s="792"/>
      <c r="F410" s="289" t="s">
        <v>1012</v>
      </c>
      <c r="G410" s="391" t="s">
        <v>1013</v>
      </c>
      <c r="H410" s="391" t="s">
        <v>1014</v>
      </c>
      <c r="I410" s="391" t="s">
        <v>1015</v>
      </c>
      <c r="J410" s="391" t="s">
        <v>1016</v>
      </c>
      <c r="K410" s="181" t="s">
        <v>1018</v>
      </c>
      <c r="L410" s="6" t="s">
        <v>1019</v>
      </c>
      <c r="M410" s="6" t="s">
        <v>1020</v>
      </c>
      <c r="N410" s="6"/>
      <c r="O410" s="7"/>
      <c r="P410" s="177" t="s">
        <v>765</v>
      </c>
      <c r="Q410" s="291"/>
      <c r="R410" s="291"/>
      <c r="S410" s="291"/>
      <c r="T410" s="8"/>
      <c r="U410" s="872"/>
      <c r="V410" s="873"/>
      <c r="W410" s="693" t="s">
        <v>17</v>
      </c>
      <c r="X410" s="693"/>
      <c r="Y410" s="693"/>
      <c r="AB410" s="693" t="s">
        <v>17</v>
      </c>
      <c r="AC410" s="693"/>
      <c r="AD410" s="693"/>
      <c r="AF410" s="274"/>
    </row>
    <row r="411" spans="1:32">
      <c r="D411" s="643" t="s">
        <v>705</v>
      </c>
      <c r="E411" s="643"/>
      <c r="F411" s="766" t="s">
        <v>4</v>
      </c>
      <c r="G411" s="767"/>
      <c r="H411" s="767"/>
      <c r="I411" s="767"/>
      <c r="J411" s="768"/>
      <c r="K411" s="760" t="s">
        <v>5</v>
      </c>
      <c r="L411" s="761"/>
      <c r="M411" s="761"/>
      <c r="N411" s="761"/>
      <c r="O411" s="762"/>
      <c r="P411" s="754" t="s">
        <v>6</v>
      </c>
      <c r="Q411" s="755"/>
      <c r="R411" s="755"/>
      <c r="S411" s="755"/>
      <c r="T411" s="756"/>
      <c r="U411" s="870" t="s">
        <v>8</v>
      </c>
      <c r="V411" s="873"/>
      <c r="W411" s="9" t="str">
        <f>'Programme I2D'!$A$78</f>
        <v xml:space="preserve">2.2. Approche fonctionnelle et structurelle des ossatures et des enveloppes </v>
      </c>
      <c r="AA411" s="274" t="str">
        <f>AA409&amp;W411&amp;X411&amp;Y411</f>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v>
      </c>
      <c r="AB411" s="192" t="str">
        <f>'Programme STI2D'!$A$383</f>
        <v xml:space="preserve">6.1. Moyens de prototypage rapide </v>
      </c>
      <c r="AE411" s="162">
        <v>1</v>
      </c>
      <c r="AF411" s="274" t="str">
        <f>AF409&amp;AB411&amp;AC411&amp;AD411</f>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v>
      </c>
    </row>
    <row r="412" spans="1:32">
      <c r="D412" s="644"/>
      <c r="E412" s="644"/>
      <c r="F412" s="769"/>
      <c r="G412" s="770"/>
      <c r="H412" s="770"/>
      <c r="I412" s="770"/>
      <c r="J412" s="771"/>
      <c r="K412" s="763"/>
      <c r="L412" s="764"/>
      <c r="M412" s="764"/>
      <c r="N412" s="764"/>
      <c r="O412" s="765"/>
      <c r="P412" s="757"/>
      <c r="Q412" s="758"/>
      <c r="R412" s="758"/>
      <c r="S412" s="758"/>
      <c r="T412" s="759"/>
      <c r="U412" s="871"/>
      <c r="V412" s="873"/>
      <c r="W412" s="264" t="str">
        <f>'Programme I2D'!$A$79</f>
        <v xml:space="preserve">2.2.1. Typologie des enveloppes </v>
      </c>
      <c r="Z412" s="274">
        <v>1</v>
      </c>
      <c r="AA412" s="274" t="str">
        <f>AA411&amp;W412&amp;X412&amp;Y412</f>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v>
      </c>
      <c r="AF412" s="274" t="str">
        <f>AF411&amp;AB412&amp;AC412&amp;AD412</f>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v>
      </c>
    </row>
    <row r="413" spans="1:32">
      <c r="D413" s="645"/>
      <c r="E413" s="644"/>
      <c r="F413" s="382"/>
      <c r="G413" s="383"/>
      <c r="H413" s="383"/>
      <c r="I413" s="383"/>
      <c r="J413" s="384"/>
      <c r="K413" s="388"/>
      <c r="L413" s="389"/>
      <c r="M413" s="389"/>
      <c r="N413" s="389"/>
      <c r="O413" s="390"/>
      <c r="P413" s="385"/>
      <c r="Q413" s="386"/>
      <c r="R413" s="386"/>
      <c r="S413" s="386"/>
      <c r="T413" s="387"/>
      <c r="U413" s="871"/>
      <c r="V413" s="873"/>
      <c r="W413" s="9" t="str">
        <f>'Programme I2D'!$A$145</f>
        <v xml:space="preserve">3.1. Modélisations et simulations </v>
      </c>
      <c r="AA413" s="274" t="str">
        <f t="shared" ref="AA413:AA426" si="38">AA412&amp;W413&amp;X413&amp;Y413</f>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v>
      </c>
      <c r="AB413" s="192" t="str">
        <f>'Programme STI2D'!$A$400</f>
        <v xml:space="preserve">6.3. Vérification, validation et qualification du prototype d’un produit </v>
      </c>
      <c r="AE413" s="162">
        <v>0.5</v>
      </c>
      <c r="AF413" s="274" t="str">
        <f t="shared" ref="AF413:AF426" si="39">AF412&amp;AB413&amp;AC413&amp;AD413</f>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14" spans="1:32" ht="16.5" thickBot="1">
      <c r="D414" s="645"/>
      <c r="E414" s="647"/>
      <c r="F414" s="392" t="s">
        <v>1012</v>
      </c>
      <c r="G414" s="281" t="s">
        <v>1017</v>
      </c>
      <c r="H414" s="282" t="s">
        <v>1014</v>
      </c>
      <c r="I414" s="282" t="s">
        <v>1015</v>
      </c>
      <c r="J414" s="282" t="s">
        <v>1016</v>
      </c>
      <c r="K414" s="173" t="s">
        <v>1018</v>
      </c>
      <c r="L414" s="178" t="s">
        <v>1019</v>
      </c>
      <c r="M414" s="4" t="s">
        <v>1020</v>
      </c>
      <c r="N414" s="4"/>
      <c r="O414" s="5"/>
      <c r="P414" s="175" t="s">
        <v>765</v>
      </c>
      <c r="Q414" s="6"/>
      <c r="R414" s="6"/>
      <c r="S414" s="6"/>
      <c r="T414" s="6"/>
      <c r="U414" s="871"/>
      <c r="V414" s="873"/>
      <c r="W414" s="264" t="str">
        <f>'Programme I2D'!$A$163</f>
        <v xml:space="preserve">3.1.3. Paramétrage d’une simulation </v>
      </c>
      <c r="Z414" s="274">
        <v>4</v>
      </c>
      <c r="AA414"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v>
      </c>
      <c r="AF414"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15" spans="1:32">
      <c r="D415" s="645"/>
      <c r="E415" s="643"/>
      <c r="F415" s="754" t="s">
        <v>6</v>
      </c>
      <c r="G415" s="755"/>
      <c r="H415" s="755"/>
      <c r="I415" s="755"/>
      <c r="J415" s="756"/>
      <c r="K415" s="766" t="s">
        <v>4</v>
      </c>
      <c r="L415" s="767"/>
      <c r="M415" s="767"/>
      <c r="N415" s="767"/>
      <c r="O415" s="768"/>
      <c r="P415" s="760" t="s">
        <v>5</v>
      </c>
      <c r="Q415" s="761"/>
      <c r="R415" s="761"/>
      <c r="S415" s="761"/>
      <c r="T415" s="762"/>
      <c r="U415" s="871"/>
      <c r="V415" s="873"/>
      <c r="W415" s="9" t="str">
        <f>'Programme I2D'!$A$173</f>
        <v xml:space="preserve">3.2. Comportement mécanique des produits </v>
      </c>
      <c r="AA415"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v>
      </c>
      <c r="AF415"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16" spans="1:32">
      <c r="D416" s="645"/>
      <c r="E416" s="644"/>
      <c r="F416" s="757"/>
      <c r="G416" s="758"/>
      <c r="H416" s="758"/>
      <c r="I416" s="758"/>
      <c r="J416" s="759"/>
      <c r="K416" s="769"/>
      <c r="L416" s="770"/>
      <c r="M416" s="770"/>
      <c r="N416" s="770"/>
      <c r="O416" s="771"/>
      <c r="P416" s="763"/>
      <c r="Q416" s="764"/>
      <c r="R416" s="764"/>
      <c r="S416" s="764"/>
      <c r="T416" s="765"/>
      <c r="U416" s="871"/>
      <c r="V416" s="873"/>
      <c r="W416" s="264" t="str">
        <f>'Programme I2D'!$A$174</f>
        <v xml:space="preserve">3.2.1. Concept de mouvement </v>
      </c>
      <c r="Z416" s="274">
        <v>1</v>
      </c>
      <c r="AA416"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v>
      </c>
      <c r="AF416"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17" spans="4:32">
      <c r="D417" s="645"/>
      <c r="E417" s="644"/>
      <c r="F417" s="385"/>
      <c r="G417" s="386"/>
      <c r="H417" s="386"/>
      <c r="I417" s="386"/>
      <c r="J417" s="387"/>
      <c r="K417" s="382"/>
      <c r="L417" s="383"/>
      <c r="M417" s="383"/>
      <c r="N417" s="383"/>
      <c r="O417" s="384"/>
      <c r="P417" s="388"/>
      <c r="Q417" s="389"/>
      <c r="R417" s="389"/>
      <c r="S417" s="389"/>
      <c r="T417" s="390"/>
      <c r="U417" s="871"/>
      <c r="V417" s="873"/>
      <c r="W417" s="264" t="str">
        <f>'Programme I2D'!$A$185</f>
        <v xml:space="preserve">3.2.2. Concept d'équilibre </v>
      </c>
      <c r="Z417" s="274">
        <v>2</v>
      </c>
      <c r="AA417"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v>
      </c>
      <c r="AF417"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18" spans="4:32" ht="16.5" thickBot="1">
      <c r="D418" s="645"/>
      <c r="E418" s="647"/>
      <c r="F418" s="393" t="s">
        <v>1012</v>
      </c>
      <c r="G418" s="283" t="s">
        <v>1013</v>
      </c>
      <c r="H418" s="287" t="s">
        <v>1014</v>
      </c>
      <c r="I418" s="287" t="s">
        <v>1015</v>
      </c>
      <c r="J418" s="287" t="s">
        <v>1016</v>
      </c>
      <c r="K418" s="182" t="s">
        <v>1018</v>
      </c>
      <c r="L418" s="174" t="s">
        <v>1019</v>
      </c>
      <c r="M418" s="13" t="s">
        <v>1020</v>
      </c>
      <c r="N418" s="13"/>
      <c r="O418" s="3"/>
      <c r="P418" s="176" t="s">
        <v>765</v>
      </c>
      <c r="Q418" s="4"/>
      <c r="R418" s="4"/>
      <c r="S418" s="4"/>
      <c r="T418" s="4"/>
      <c r="U418" s="871"/>
      <c r="V418" s="873"/>
      <c r="W418" s="192" t="str">
        <f>'Programme I2D'!$A$221</f>
        <v xml:space="preserve">3.4. Comportement informationnel des produits </v>
      </c>
      <c r="AA418"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v>
      </c>
      <c r="AF418"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19" spans="4:32">
      <c r="D419" s="645"/>
      <c r="E419" s="643"/>
      <c r="F419" s="760" t="s">
        <v>5</v>
      </c>
      <c r="G419" s="761"/>
      <c r="H419" s="761"/>
      <c r="I419" s="761"/>
      <c r="J419" s="762"/>
      <c r="K419" s="754" t="s">
        <v>6</v>
      </c>
      <c r="L419" s="755"/>
      <c r="M419" s="755"/>
      <c r="N419" s="755"/>
      <c r="O419" s="756"/>
      <c r="P419" s="766" t="s">
        <v>4</v>
      </c>
      <c r="Q419" s="767"/>
      <c r="R419" s="767"/>
      <c r="S419" s="767"/>
      <c r="T419" s="768"/>
      <c r="U419" s="871"/>
      <c r="V419" s="873"/>
      <c r="W419" s="264" t="str">
        <f>'Programme I2D'!$A$227</f>
        <v xml:space="preserve">3.4.2. Description et simulation comportementale de l’information </v>
      </c>
      <c r="Z419" s="274">
        <v>4</v>
      </c>
      <c r="AA419"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v>
      </c>
      <c r="AF419"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20" spans="4:32">
      <c r="D420" s="645"/>
      <c r="E420" s="644"/>
      <c r="F420" s="763"/>
      <c r="G420" s="764"/>
      <c r="H420" s="764"/>
      <c r="I420" s="764"/>
      <c r="J420" s="765"/>
      <c r="K420" s="757"/>
      <c r="L420" s="758"/>
      <c r="M420" s="758"/>
      <c r="N420" s="758"/>
      <c r="O420" s="759"/>
      <c r="P420" s="769"/>
      <c r="Q420" s="770"/>
      <c r="R420" s="770"/>
      <c r="S420" s="770"/>
      <c r="T420" s="771"/>
      <c r="U420" s="871"/>
      <c r="V420" s="873"/>
      <c r="W420" s="9" t="str">
        <f>'Programme I2D'!$A$252</f>
        <v xml:space="preserve">4.1. Outils de représentation du réel </v>
      </c>
      <c r="AA420"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v>
      </c>
      <c r="AF420"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21" spans="4:32">
      <c r="D421" s="645"/>
      <c r="E421" s="644"/>
      <c r="F421" s="388"/>
      <c r="G421" s="389"/>
      <c r="H421" s="389"/>
      <c r="I421" s="389"/>
      <c r="J421" s="390"/>
      <c r="K421" s="385"/>
      <c r="L421" s="386"/>
      <c r="M421" s="386"/>
      <c r="N421" s="386"/>
      <c r="O421" s="387"/>
      <c r="P421" s="382"/>
      <c r="Q421" s="383"/>
      <c r="R421" s="383"/>
      <c r="S421" s="383"/>
      <c r="T421" s="384"/>
      <c r="U421" s="871"/>
      <c r="V421" s="873"/>
      <c r="W421" t="str">
        <f>'Programme I2D'!$A$261</f>
        <v xml:space="preserve">4.1.2. Outils de représentation schématique </v>
      </c>
      <c r="Z421" s="274">
        <v>3</v>
      </c>
      <c r="AA421"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v>
      </c>
      <c r="AF421"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22" spans="4:32" ht="16.5" thickBot="1">
      <c r="D422" s="646"/>
      <c r="E422" s="647"/>
      <c r="F422" s="394" t="s">
        <v>1012</v>
      </c>
      <c r="G422" s="289" t="s">
        <v>1013</v>
      </c>
      <c r="H422" s="391" t="s">
        <v>1014</v>
      </c>
      <c r="I422" s="391" t="s">
        <v>1015</v>
      </c>
      <c r="J422" s="391" t="s">
        <v>1016</v>
      </c>
      <c r="K422" s="183" t="s">
        <v>1018</v>
      </c>
      <c r="L422" s="175" t="s">
        <v>1019</v>
      </c>
      <c r="M422" s="172" t="s">
        <v>1020</v>
      </c>
      <c r="N422" s="172"/>
      <c r="O422" s="7"/>
      <c r="P422" s="174" t="s">
        <v>765</v>
      </c>
      <c r="Q422" s="2"/>
      <c r="R422" s="2"/>
      <c r="S422" s="2"/>
      <c r="T422" s="2"/>
      <c r="U422" s="872"/>
      <c r="V422" s="873"/>
      <c r="W422" s="9" t="str">
        <f>'Programme I2D'!$A$283</f>
        <v xml:space="preserve">4.3. Conception des produits </v>
      </c>
      <c r="AA422"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v>
      </c>
      <c r="AF422"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23" spans="4:32">
      <c r="D423" s="643" t="s">
        <v>706</v>
      </c>
      <c r="E423" s="643"/>
      <c r="F423" s="766" t="s">
        <v>4</v>
      </c>
      <c r="G423" s="767"/>
      <c r="H423" s="767"/>
      <c r="I423" s="767"/>
      <c r="J423" s="768"/>
      <c r="K423" s="760" t="s">
        <v>5</v>
      </c>
      <c r="L423" s="761"/>
      <c r="M423" s="761"/>
      <c r="N423" s="761"/>
      <c r="O423" s="762"/>
      <c r="P423" s="754" t="s">
        <v>6</v>
      </c>
      <c r="Q423" s="755"/>
      <c r="R423" s="755"/>
      <c r="S423" s="755"/>
      <c r="T423" s="756"/>
      <c r="U423" s="870" t="s">
        <v>9</v>
      </c>
      <c r="V423" s="873"/>
      <c r="W423" s="264" t="str">
        <f>'Programme I2D'!$A$319</f>
        <v xml:space="preserve">4.3.5. Conception informationnelle des produits </v>
      </c>
      <c r="Z423" s="274">
        <v>6</v>
      </c>
      <c r="AA423"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v>
      </c>
      <c r="AF423"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24" spans="4:32">
      <c r="D424" s="644"/>
      <c r="E424" s="644"/>
      <c r="F424" s="769"/>
      <c r="G424" s="770"/>
      <c r="H424" s="770"/>
      <c r="I424" s="770"/>
      <c r="J424" s="771"/>
      <c r="K424" s="763"/>
      <c r="L424" s="764"/>
      <c r="M424" s="764"/>
      <c r="N424" s="764"/>
      <c r="O424" s="765"/>
      <c r="P424" s="757"/>
      <c r="Q424" s="758"/>
      <c r="R424" s="758"/>
      <c r="S424" s="758"/>
      <c r="T424" s="759"/>
      <c r="U424" s="871"/>
      <c r="V424" s="873"/>
      <c r="W424" s="9"/>
      <c r="AA424" s="274" t="str">
        <f>AA423&amp;W424&amp;X424&amp;Y424</f>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v>
      </c>
      <c r="AF424"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25" spans="4:32">
      <c r="D425" s="645"/>
      <c r="E425" s="644"/>
      <c r="F425" s="382"/>
      <c r="G425" s="383"/>
      <c r="H425" s="383"/>
      <c r="I425" s="383"/>
      <c r="J425" s="384"/>
      <c r="K425" s="388"/>
      <c r="L425" s="389"/>
      <c r="M425" s="389"/>
      <c r="N425" s="389"/>
      <c r="O425" s="390"/>
      <c r="P425" s="385"/>
      <c r="Q425" s="386"/>
      <c r="R425" s="386"/>
      <c r="S425" s="386"/>
      <c r="T425" s="387"/>
      <c r="U425" s="871"/>
      <c r="V425" s="873"/>
      <c r="W425" s="192" t="str">
        <f>'Programme I2D'!$A$388</f>
        <v xml:space="preserve">6.2. Expérimentations et essais </v>
      </c>
      <c r="Z425" s="274">
        <v>9</v>
      </c>
      <c r="AA425" s="274" t="str">
        <f>AA424&amp;W425&amp;X425&amp;Y425</f>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v>
      </c>
      <c r="AF425"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26" spans="4:32" ht="16.5" thickBot="1">
      <c r="D426" s="645"/>
      <c r="E426" s="647"/>
      <c r="F426" s="392" t="s">
        <v>1012</v>
      </c>
      <c r="G426" s="282" t="s">
        <v>1013</v>
      </c>
      <c r="H426" s="281" t="s">
        <v>1014</v>
      </c>
      <c r="I426" s="282" t="s">
        <v>1015</v>
      </c>
      <c r="J426" s="282" t="s">
        <v>1016</v>
      </c>
      <c r="K426" s="173" t="s">
        <v>1018</v>
      </c>
      <c r="L426" s="4" t="s">
        <v>1019</v>
      </c>
      <c r="M426" s="178" t="s">
        <v>1020</v>
      </c>
      <c r="N426" s="4"/>
      <c r="O426" s="5"/>
      <c r="P426" s="175" t="s">
        <v>765</v>
      </c>
      <c r="Q426" s="6"/>
      <c r="R426" s="6"/>
      <c r="S426" s="6"/>
      <c r="T426" s="6"/>
      <c r="U426" s="871"/>
      <c r="V426" s="873"/>
      <c r="AA426" s="274" t="str">
        <f t="shared" si="38"/>
        <v xml:space="preserve">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v>
      </c>
      <c r="AF426" s="274" t="str">
        <f t="shared" si="39"/>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row>
    <row r="427" spans="4:32" ht="18">
      <c r="D427" s="645"/>
      <c r="E427" s="643"/>
      <c r="F427" s="754" t="s">
        <v>6</v>
      </c>
      <c r="G427" s="755"/>
      <c r="H427" s="755"/>
      <c r="I427" s="755"/>
      <c r="J427" s="756"/>
      <c r="K427" s="766" t="s">
        <v>4</v>
      </c>
      <c r="L427" s="767"/>
      <c r="M427" s="767"/>
      <c r="N427" s="767"/>
      <c r="O427" s="768"/>
      <c r="P427" s="760" t="s">
        <v>5</v>
      </c>
      <c r="Q427" s="761"/>
      <c r="R427" s="761"/>
      <c r="S427" s="761"/>
      <c r="T427" s="762"/>
      <c r="U427" s="871"/>
      <c r="V427" s="873"/>
      <c r="W427" s="706" t="s">
        <v>709</v>
      </c>
      <c r="X427" s="706"/>
      <c r="Y427" s="706"/>
      <c r="Z427" s="292">
        <f>SUM(Z411:Z426)</f>
        <v>30</v>
      </c>
      <c r="AA427" s="397"/>
      <c r="AB427" s="706" t="s">
        <v>709</v>
      </c>
      <c r="AC427" s="706"/>
      <c r="AD427" s="706"/>
      <c r="AE427" s="887">
        <f>SUM(AE411:AF426)</f>
        <v>1.5</v>
      </c>
      <c r="AF427" s="887"/>
    </row>
    <row r="428" spans="4:32" ht="18">
      <c r="D428" s="645"/>
      <c r="E428" s="644"/>
      <c r="F428" s="757"/>
      <c r="G428" s="758"/>
      <c r="H428" s="758"/>
      <c r="I428" s="758"/>
      <c r="J428" s="759"/>
      <c r="K428" s="769"/>
      <c r="L428" s="770"/>
      <c r="M428" s="770"/>
      <c r="N428" s="770"/>
      <c r="O428" s="771"/>
      <c r="P428" s="763"/>
      <c r="Q428" s="764"/>
      <c r="R428" s="764"/>
      <c r="S428" s="764"/>
      <c r="T428" s="765"/>
      <c r="U428" s="871"/>
      <c r="V428" s="873"/>
      <c r="W428" s="292"/>
      <c r="X428" s="292"/>
      <c r="Y428" s="292"/>
      <c r="AB428" s="292"/>
      <c r="AC428" s="292"/>
      <c r="AD428" s="292"/>
      <c r="AF428" s="1"/>
    </row>
    <row r="429" spans="4:32">
      <c r="D429" s="645"/>
      <c r="E429" s="644"/>
      <c r="F429" s="385"/>
      <c r="G429" s="386"/>
      <c r="H429" s="386"/>
      <c r="I429" s="386"/>
      <c r="J429" s="387"/>
      <c r="K429" s="382"/>
      <c r="L429" s="383"/>
      <c r="M429" s="383"/>
      <c r="N429" s="383"/>
      <c r="O429" s="384"/>
      <c r="P429" s="388"/>
      <c r="Q429" s="389"/>
      <c r="R429" s="389"/>
      <c r="S429" s="389"/>
      <c r="T429" s="390"/>
      <c r="U429" s="871"/>
      <c r="V429" s="873"/>
      <c r="W429" s="185"/>
      <c r="AE429" s="888"/>
      <c r="AF429" s="888"/>
    </row>
    <row r="430" spans="4:32" ht="16.5" thickBot="1">
      <c r="D430" s="645"/>
      <c r="E430" s="647"/>
      <c r="F430" s="393" t="s">
        <v>1012</v>
      </c>
      <c r="G430" s="287" t="s">
        <v>1013</v>
      </c>
      <c r="H430" s="283" t="s">
        <v>1014</v>
      </c>
      <c r="I430" s="287" t="s">
        <v>1015</v>
      </c>
      <c r="J430" s="287" t="s">
        <v>1016</v>
      </c>
      <c r="K430" s="182" t="s">
        <v>1018</v>
      </c>
      <c r="L430" s="13" t="s">
        <v>1019</v>
      </c>
      <c r="M430" s="174" t="s">
        <v>1020</v>
      </c>
      <c r="N430" s="13"/>
      <c r="O430" s="3"/>
      <c r="P430" s="176" t="s">
        <v>765</v>
      </c>
      <c r="Q430" s="4"/>
      <c r="R430" s="4"/>
      <c r="S430" s="4"/>
      <c r="T430" s="4"/>
      <c r="U430" s="871"/>
      <c r="V430" s="873"/>
      <c r="W430" s="186"/>
      <c r="AE430" s="888"/>
      <c r="AF430" s="888"/>
    </row>
    <row r="431" spans="4:32">
      <c r="D431" s="645"/>
      <c r="E431" s="643"/>
      <c r="F431" s="760" t="s">
        <v>5</v>
      </c>
      <c r="G431" s="761"/>
      <c r="H431" s="761"/>
      <c r="I431" s="761"/>
      <c r="J431" s="762"/>
      <c r="K431" s="754" t="s">
        <v>6</v>
      </c>
      <c r="L431" s="755"/>
      <c r="M431" s="755"/>
      <c r="N431" s="755"/>
      <c r="O431" s="756"/>
      <c r="P431" s="766" t="s">
        <v>4</v>
      </c>
      <c r="Q431" s="767"/>
      <c r="R431" s="767"/>
      <c r="S431" s="767"/>
      <c r="T431" s="768"/>
      <c r="U431" s="871"/>
      <c r="V431" s="873"/>
      <c r="W431" s="186"/>
      <c r="AE431" s="888"/>
      <c r="AF431" s="888"/>
    </row>
    <row r="432" spans="4:32">
      <c r="D432" s="645"/>
      <c r="E432" s="644"/>
      <c r="F432" s="763"/>
      <c r="G432" s="764"/>
      <c r="H432" s="764"/>
      <c r="I432" s="764"/>
      <c r="J432" s="765"/>
      <c r="K432" s="757"/>
      <c r="L432" s="758"/>
      <c r="M432" s="758"/>
      <c r="N432" s="758"/>
      <c r="O432" s="759"/>
      <c r="P432" s="769"/>
      <c r="Q432" s="770"/>
      <c r="R432" s="770"/>
      <c r="S432" s="770"/>
      <c r="T432" s="771"/>
      <c r="U432" s="871"/>
      <c r="V432" s="873"/>
      <c r="W432" s="186"/>
      <c r="AF432" s="1"/>
    </row>
    <row r="433" spans="4:32">
      <c r="D433" s="645"/>
      <c r="E433" s="644"/>
      <c r="F433" s="388"/>
      <c r="G433" s="389"/>
      <c r="H433" s="389"/>
      <c r="I433" s="389"/>
      <c r="J433" s="390"/>
      <c r="K433" s="385"/>
      <c r="L433" s="386"/>
      <c r="M433" s="386"/>
      <c r="N433" s="386"/>
      <c r="O433" s="387"/>
      <c r="P433" s="382"/>
      <c r="Q433" s="383"/>
      <c r="R433" s="383"/>
      <c r="S433" s="383"/>
      <c r="T433" s="384"/>
      <c r="U433" s="871"/>
      <c r="V433" s="873"/>
      <c r="W433" s="186"/>
      <c r="AE433" s="888"/>
      <c r="AF433" s="888"/>
    </row>
    <row r="434" spans="4:32" ht="16.5" thickBot="1">
      <c r="D434" s="646"/>
      <c r="E434" s="647"/>
      <c r="F434" s="534" t="s">
        <v>1012</v>
      </c>
      <c r="G434" s="4" t="s">
        <v>1013</v>
      </c>
      <c r="H434" s="178" t="s">
        <v>1014</v>
      </c>
      <c r="I434" s="4" t="s">
        <v>1015</v>
      </c>
      <c r="J434" s="5" t="s">
        <v>1016</v>
      </c>
      <c r="K434" s="183" t="s">
        <v>1018</v>
      </c>
      <c r="L434" s="6" t="s">
        <v>1019</v>
      </c>
      <c r="M434" s="184" t="s">
        <v>1020</v>
      </c>
      <c r="N434" s="6"/>
      <c r="O434" s="7"/>
      <c r="P434" s="179" t="s">
        <v>765</v>
      </c>
      <c r="Q434" s="2"/>
      <c r="R434" s="2"/>
      <c r="S434" s="2"/>
      <c r="T434" s="3"/>
      <c r="U434" s="872"/>
      <c r="V434" s="874"/>
      <c r="AE434" s="888"/>
      <c r="AF434" s="888"/>
    </row>
    <row r="435" spans="4:32">
      <c r="W435" s="273" t="str">
        <f>AF426</f>
        <v xml:space="preserve">O7 – Expérimenter et réaliser des prototypes ou des maquettes O4 - Communiquer une idée, un principe ou une solution technique, un projet, y compris en langue étrangère CO4.2. Décrire le fonctionnement et/ou l’exploitation d’un produit en utilisant l'outil de description le plus pertinent CO4.3. Présenter de manière argumentée des démarches, des résultats, y compris dans une langue étrangère O5 – Imaginer une solution, répondre à un besoin CO5.2. Identifier et justifier un problème technique à partir de l’analyse globale d’un produit (approche matière – énergie – information) CO5.3. Mettre en évidence les constituants d’un produit à partir des diagrammes pertinents. O6 – Préparer une simulation et exploiter les résultats pour prédire un fonctionnement, valider une performance ou une solution CO6.4. Choisir pour une fonction donnée, un modèle de comportement à partir d’observations ou de mesures faites sur le produit 2.2. Approche fonctionnelle et structurelle des ossatures et des enveloppes 2.2.1. Typologie des enveloppes 3.1. Modélisations et simulations 3.1.3. Paramétrage d’une simulation 3.2. Comportement mécanique des produits 3.2.1. Concept de mouvement 3.2.2. Concept d'équilibre 3.4. Comportement informationnel des produits 3.4.2. Description et simulation comportementale de l’information 4.1. Outils de représentation du réel 4.1.2. Outils de représentation schématique 4.3. Conception des produits 4.3.5. Conception informationnelle des produits 6.2. Expérimentations et essais CO7.1. Réaliser et valider un prototype ou une maquette obtenus en réponse à tout ou partie du cahier des charges initial. CO7.2. Mettre en œuvre un scénario de validation devant intégrer un protocole d’essais, de mesures et/ou d’observations sur le prototype ou la maquette, interpréter les résultats et qualifier le produit 6.1. Moyens de prototypage rapide 6.3. Vérification, validation et qualification du prototype d’un produit </v>
      </c>
      <c r="X435" s="264" t="s">
        <v>1301</v>
      </c>
    </row>
    <row r="436" spans="4:32" ht="18">
      <c r="Y436" s="396" t="s">
        <v>1021</v>
      </c>
      <c r="Z436" s="292">
        <f xml:space="preserve"> SUM(Z427,AE427)</f>
        <v>31.5</v>
      </c>
      <c r="AA436" s="397"/>
    </row>
  </sheetData>
  <mergeCells count="800">
    <mergeCell ref="U207:U218"/>
    <mergeCell ref="E211:E214"/>
    <mergeCell ref="F211:J212"/>
    <mergeCell ref="K211:O212"/>
    <mergeCell ref="P211:T212"/>
    <mergeCell ref="W211:Y211"/>
    <mergeCell ref="AB211:AD211"/>
    <mergeCell ref="AE211:AF211"/>
    <mergeCell ref="AE213:AF213"/>
    <mergeCell ref="AE214:AF214"/>
    <mergeCell ref="E215:E218"/>
    <mergeCell ref="F215:J216"/>
    <mergeCell ref="K215:O216"/>
    <mergeCell ref="P215:T216"/>
    <mergeCell ref="AE215:AF215"/>
    <mergeCell ref="AE217:AF217"/>
    <mergeCell ref="AE218:AF218"/>
    <mergeCell ref="E203:E206"/>
    <mergeCell ref="F203:J204"/>
    <mergeCell ref="K203:O204"/>
    <mergeCell ref="P203:T204"/>
    <mergeCell ref="D207:D218"/>
    <mergeCell ref="E207:E210"/>
    <mergeCell ref="F207:J208"/>
    <mergeCell ref="K207:O208"/>
    <mergeCell ref="P207:T208"/>
    <mergeCell ref="C183:C194"/>
    <mergeCell ref="D183:D194"/>
    <mergeCell ref="E183:E186"/>
    <mergeCell ref="F183:J184"/>
    <mergeCell ref="K183:O184"/>
    <mergeCell ref="P183:T184"/>
    <mergeCell ref="U183:U194"/>
    <mergeCell ref="W183:Y183"/>
    <mergeCell ref="AB183:AD183"/>
    <mergeCell ref="E187:E190"/>
    <mergeCell ref="F187:J188"/>
    <mergeCell ref="K187:O188"/>
    <mergeCell ref="P187:T188"/>
    <mergeCell ref="E191:E194"/>
    <mergeCell ref="F191:J192"/>
    <mergeCell ref="K191:O192"/>
    <mergeCell ref="P191:T192"/>
    <mergeCell ref="W194:Y194"/>
    <mergeCell ref="AB194:AD194"/>
    <mergeCell ref="D181:E181"/>
    <mergeCell ref="F181:J181"/>
    <mergeCell ref="K181:O181"/>
    <mergeCell ref="P181:T181"/>
    <mergeCell ref="V181:V218"/>
    <mergeCell ref="W181:Y182"/>
    <mergeCell ref="AB181:AD182"/>
    <mergeCell ref="AE181:AF181"/>
    <mergeCell ref="D182:E182"/>
    <mergeCell ref="F182:J182"/>
    <mergeCell ref="K182:O182"/>
    <mergeCell ref="P182:T182"/>
    <mergeCell ref="AE182:AF182"/>
    <mergeCell ref="AE183:AF183"/>
    <mergeCell ref="D195:D206"/>
    <mergeCell ref="E195:E198"/>
    <mergeCell ref="F195:J196"/>
    <mergeCell ref="K195:O196"/>
    <mergeCell ref="P195:T196"/>
    <mergeCell ref="U195:U206"/>
    <mergeCell ref="E199:E202"/>
    <mergeCell ref="F199:J200"/>
    <mergeCell ref="K199:O200"/>
    <mergeCell ref="P199:T200"/>
    <mergeCell ref="F431:J432"/>
    <mergeCell ref="K431:O432"/>
    <mergeCell ref="P431:T432"/>
    <mergeCell ref="F419:J420"/>
    <mergeCell ref="K419:O420"/>
    <mergeCell ref="P419:T420"/>
    <mergeCell ref="F423:J424"/>
    <mergeCell ref="K423:O424"/>
    <mergeCell ref="P423:T424"/>
    <mergeCell ref="F427:J428"/>
    <mergeCell ref="K427:O428"/>
    <mergeCell ref="P427:T428"/>
    <mergeCell ref="P376:T377"/>
    <mergeCell ref="K380:O381"/>
    <mergeCell ref="P380:T381"/>
    <mergeCell ref="F384:J385"/>
    <mergeCell ref="K384:O385"/>
    <mergeCell ref="P384:T385"/>
    <mergeCell ref="F388:J389"/>
    <mergeCell ref="K388:O389"/>
    <mergeCell ref="P388:T389"/>
    <mergeCell ref="F302:J303"/>
    <mergeCell ref="K302:O303"/>
    <mergeCell ref="P302:T303"/>
    <mergeCell ref="F313:J314"/>
    <mergeCell ref="K313:O314"/>
    <mergeCell ref="P313:T314"/>
    <mergeCell ref="F317:J318"/>
    <mergeCell ref="K317:O318"/>
    <mergeCell ref="P317:T318"/>
    <mergeCell ref="D308:W309"/>
    <mergeCell ref="D310:E310"/>
    <mergeCell ref="F310:J310"/>
    <mergeCell ref="K310:O310"/>
    <mergeCell ref="P310:T310"/>
    <mergeCell ref="D311:E311"/>
    <mergeCell ref="F311:J311"/>
    <mergeCell ref="K311:O311"/>
    <mergeCell ref="P311:T311"/>
    <mergeCell ref="F312:J312"/>
    <mergeCell ref="K312:O312"/>
    <mergeCell ref="P312:T312"/>
    <mergeCell ref="K278:O279"/>
    <mergeCell ref="P278:T279"/>
    <mergeCell ref="F282:J283"/>
    <mergeCell ref="K282:O283"/>
    <mergeCell ref="P282:T283"/>
    <mergeCell ref="F294:J295"/>
    <mergeCell ref="K294:O295"/>
    <mergeCell ref="P294:T295"/>
    <mergeCell ref="F298:J299"/>
    <mergeCell ref="K298:O299"/>
    <mergeCell ref="P298:T299"/>
    <mergeCell ref="F278:J279"/>
    <mergeCell ref="F151:J152"/>
    <mergeCell ref="K151:O152"/>
    <mergeCell ref="P151:T152"/>
    <mergeCell ref="F155:J156"/>
    <mergeCell ref="K155:O156"/>
    <mergeCell ref="P155:T156"/>
    <mergeCell ref="F167:J168"/>
    <mergeCell ref="K167:O168"/>
    <mergeCell ref="P167:T168"/>
    <mergeCell ref="F139:J140"/>
    <mergeCell ref="K139:O140"/>
    <mergeCell ref="P139:T140"/>
    <mergeCell ref="K137:O137"/>
    <mergeCell ref="P137:T137"/>
    <mergeCell ref="P143:T144"/>
    <mergeCell ref="F147:J148"/>
    <mergeCell ref="K147:O148"/>
    <mergeCell ref="P147:T148"/>
    <mergeCell ref="F119:J120"/>
    <mergeCell ref="K119:O120"/>
    <mergeCell ref="P119:T120"/>
    <mergeCell ref="F123:J124"/>
    <mergeCell ref="K123:O124"/>
    <mergeCell ref="P123:T124"/>
    <mergeCell ref="F127:J128"/>
    <mergeCell ref="K127:O128"/>
    <mergeCell ref="P127:T128"/>
    <mergeCell ref="K103:O104"/>
    <mergeCell ref="P103:T104"/>
    <mergeCell ref="F107:J108"/>
    <mergeCell ref="K107:O108"/>
    <mergeCell ref="P107:T108"/>
    <mergeCell ref="F111:J112"/>
    <mergeCell ref="K111:O112"/>
    <mergeCell ref="P111:T112"/>
    <mergeCell ref="F115:J116"/>
    <mergeCell ref="K115:O116"/>
    <mergeCell ref="P115:T116"/>
    <mergeCell ref="F64:J65"/>
    <mergeCell ref="K64:O65"/>
    <mergeCell ref="P64:T65"/>
    <mergeCell ref="F68:J69"/>
    <mergeCell ref="K68:O69"/>
    <mergeCell ref="P68:T69"/>
    <mergeCell ref="F72:J73"/>
    <mergeCell ref="K72:O73"/>
    <mergeCell ref="P72:T73"/>
    <mergeCell ref="D49:E49"/>
    <mergeCell ref="F49:J49"/>
    <mergeCell ref="K49:O49"/>
    <mergeCell ref="P49:T49"/>
    <mergeCell ref="U49:U51"/>
    <mergeCell ref="D50:E50"/>
    <mergeCell ref="F50:J50"/>
    <mergeCell ref="K50:O50"/>
    <mergeCell ref="P50:T50"/>
    <mergeCell ref="D51:E51"/>
    <mergeCell ref="F51:J51"/>
    <mergeCell ref="K51:O51"/>
    <mergeCell ref="P51:T51"/>
    <mergeCell ref="AE433:AF433"/>
    <mergeCell ref="AE434:AF434"/>
    <mergeCell ref="F8:J9"/>
    <mergeCell ref="F12:J13"/>
    <mergeCell ref="F16:J17"/>
    <mergeCell ref="F20:J21"/>
    <mergeCell ref="F24:J25"/>
    <mergeCell ref="F28:J29"/>
    <mergeCell ref="F32:J33"/>
    <mergeCell ref="F36:J37"/>
    <mergeCell ref="F40:J41"/>
    <mergeCell ref="K8:O9"/>
    <mergeCell ref="K12:O13"/>
    <mergeCell ref="K16:O17"/>
    <mergeCell ref="K20:O21"/>
    <mergeCell ref="K24:O25"/>
    <mergeCell ref="K28:O29"/>
    <mergeCell ref="K32:O33"/>
    <mergeCell ref="K36:O37"/>
    <mergeCell ref="K40:O41"/>
    <mergeCell ref="P16:T17"/>
    <mergeCell ref="P8:T9"/>
    <mergeCell ref="P12:T13"/>
    <mergeCell ref="D47:U48"/>
    <mergeCell ref="AE395:AF395"/>
    <mergeCell ref="AE396:AF396"/>
    <mergeCell ref="AE397:AF397"/>
    <mergeCell ref="AE398:AF398"/>
    <mergeCell ref="AE399:AF399"/>
    <mergeCell ref="AE427:AF427"/>
    <mergeCell ref="AE429:AF429"/>
    <mergeCell ref="AE430:AF430"/>
    <mergeCell ref="AE431:AF431"/>
    <mergeCell ref="AE384:AF384"/>
    <mergeCell ref="AE386:AF386"/>
    <mergeCell ref="AE387:AF387"/>
    <mergeCell ref="AE388:AF388"/>
    <mergeCell ref="AE390:AF390"/>
    <mergeCell ref="AE391:AF391"/>
    <mergeCell ref="AE392:AF392"/>
    <mergeCell ref="AE393:AF393"/>
    <mergeCell ref="AE394:AF394"/>
    <mergeCell ref="AE348:AF348"/>
    <mergeCell ref="AE349:AF349"/>
    <mergeCell ref="AE350:AF350"/>
    <mergeCell ref="AE351:AF351"/>
    <mergeCell ref="AE352:AF352"/>
    <mergeCell ref="AE353:AF353"/>
    <mergeCell ref="AE354:AF354"/>
    <mergeCell ref="AE355:AF355"/>
    <mergeCell ref="AE356:AF356"/>
    <mergeCell ref="AE310:AF310"/>
    <mergeCell ref="AE311:AF311"/>
    <mergeCell ref="AE312:AF312"/>
    <mergeCell ref="AE313:AF313"/>
    <mergeCell ref="AE341:AF341"/>
    <mergeCell ref="AE343:AF343"/>
    <mergeCell ref="AE344:AF344"/>
    <mergeCell ref="AE345:AF345"/>
    <mergeCell ref="AE347:AF347"/>
    <mergeCell ref="AE300:AF300"/>
    <mergeCell ref="AE301:AF301"/>
    <mergeCell ref="AE302:AF302"/>
    <mergeCell ref="AE304:AF304"/>
    <mergeCell ref="AE305:AF305"/>
    <mergeCell ref="AE306:AF306"/>
    <mergeCell ref="AE307:AF307"/>
    <mergeCell ref="AE308:AF308"/>
    <mergeCell ref="AE309:AF309"/>
    <mergeCell ref="AE263:AF263"/>
    <mergeCell ref="AE264:AF264"/>
    <mergeCell ref="AE265:AF265"/>
    <mergeCell ref="AE266:AF266"/>
    <mergeCell ref="AE267:AF267"/>
    <mergeCell ref="AE268:AF268"/>
    <mergeCell ref="AE269:AF269"/>
    <mergeCell ref="AE270:AF270"/>
    <mergeCell ref="AE298:AF298"/>
    <mergeCell ref="AE225:AF225"/>
    <mergeCell ref="AE226:AF226"/>
    <mergeCell ref="AE227:AF227"/>
    <mergeCell ref="AE255:AF255"/>
    <mergeCell ref="AE257:AF257"/>
    <mergeCell ref="AE258:AF258"/>
    <mergeCell ref="AE259:AF259"/>
    <mergeCell ref="AE261:AF261"/>
    <mergeCell ref="AE262:AF262"/>
    <mergeCell ref="AE171:AF171"/>
    <mergeCell ref="AE173:AF173"/>
    <mergeCell ref="AE174:AF174"/>
    <mergeCell ref="AE175:AF175"/>
    <mergeCell ref="AE176:AF176"/>
    <mergeCell ref="AE221:AF221"/>
    <mergeCell ref="AE222:AF222"/>
    <mergeCell ref="AE223:AF223"/>
    <mergeCell ref="AE224:AF224"/>
    <mergeCell ref="AE177:AF177"/>
    <mergeCell ref="AE178:AF178"/>
    <mergeCell ref="AE179:AF179"/>
    <mergeCell ref="AE180:AF180"/>
    <mergeCell ref="AE219:AF219"/>
    <mergeCell ref="AE220:AF220"/>
    <mergeCell ref="AE131:AF131"/>
    <mergeCell ref="AE132:AF132"/>
    <mergeCell ref="AE133:AF133"/>
    <mergeCell ref="AE134:AF134"/>
    <mergeCell ref="AE135:AF135"/>
    <mergeCell ref="AE136:AF136"/>
    <mergeCell ref="AE137:AF137"/>
    <mergeCell ref="AE138:AF138"/>
    <mergeCell ref="AE139:AF139"/>
    <mergeCell ref="AE93:AF93"/>
    <mergeCell ref="AE94:AF94"/>
    <mergeCell ref="AE95:AF95"/>
    <mergeCell ref="AE123:AF123"/>
    <mergeCell ref="AE125:AF125"/>
    <mergeCell ref="AE126:AF126"/>
    <mergeCell ref="AE127:AF127"/>
    <mergeCell ref="AE129:AF129"/>
    <mergeCell ref="AE130:AF130"/>
    <mergeCell ref="AE83:AF83"/>
    <mergeCell ref="AE84:AF84"/>
    <mergeCell ref="AE86:AF86"/>
    <mergeCell ref="AE87:AF87"/>
    <mergeCell ref="AE88:AF88"/>
    <mergeCell ref="AE89:AF89"/>
    <mergeCell ref="AE90:AF90"/>
    <mergeCell ref="AE91:AF91"/>
    <mergeCell ref="AE92:AF92"/>
    <mergeCell ref="AE46:AF46"/>
    <mergeCell ref="AE47:AF47"/>
    <mergeCell ref="AE48:AF48"/>
    <mergeCell ref="AE49:AF49"/>
    <mergeCell ref="AE50:AF50"/>
    <mergeCell ref="AE51:AF51"/>
    <mergeCell ref="AE52:AF52"/>
    <mergeCell ref="AE80:AF80"/>
    <mergeCell ref="AE82:AF82"/>
    <mergeCell ref="AE36:AF36"/>
    <mergeCell ref="AE37:AF37"/>
    <mergeCell ref="AE38:AF38"/>
    <mergeCell ref="AE39:AF39"/>
    <mergeCell ref="AE40:AF40"/>
    <mergeCell ref="AE41:AF41"/>
    <mergeCell ref="AE42:AF42"/>
    <mergeCell ref="AE43:AF43"/>
    <mergeCell ref="AE44:AF44"/>
    <mergeCell ref="C95:C106"/>
    <mergeCell ref="D95:D106"/>
    <mergeCell ref="E95:E98"/>
    <mergeCell ref="U95:U106"/>
    <mergeCell ref="W95:Y95"/>
    <mergeCell ref="D107:D118"/>
    <mergeCell ref="E107:E110"/>
    <mergeCell ref="U107:U118"/>
    <mergeCell ref="E111:E114"/>
    <mergeCell ref="E115:E118"/>
    <mergeCell ref="V93:V130"/>
    <mergeCell ref="D94:E94"/>
    <mergeCell ref="F94:J94"/>
    <mergeCell ref="K94:O94"/>
    <mergeCell ref="P94:T94"/>
    <mergeCell ref="D119:D130"/>
    <mergeCell ref="U119:U130"/>
    <mergeCell ref="E127:E130"/>
    <mergeCell ref="E119:E122"/>
    <mergeCell ref="E123:E126"/>
    <mergeCell ref="F95:J96"/>
    <mergeCell ref="K95:O96"/>
    <mergeCell ref="P95:T96"/>
    <mergeCell ref="F99:J100"/>
    <mergeCell ref="E167:E170"/>
    <mergeCell ref="D90:U91"/>
    <mergeCell ref="V90:AD92"/>
    <mergeCell ref="D92:E92"/>
    <mergeCell ref="F92:J92"/>
    <mergeCell ref="K92:O92"/>
    <mergeCell ref="P92:T92"/>
    <mergeCell ref="D93:E93"/>
    <mergeCell ref="F93:J93"/>
    <mergeCell ref="K93:O93"/>
    <mergeCell ref="P93:T93"/>
    <mergeCell ref="W93:Y94"/>
    <mergeCell ref="AB93:AD94"/>
    <mergeCell ref="AB95:AD95"/>
    <mergeCell ref="E99:E102"/>
    <mergeCell ref="E103:E106"/>
    <mergeCell ref="E159:E162"/>
    <mergeCell ref="E163:E166"/>
    <mergeCell ref="F159:J160"/>
    <mergeCell ref="K159:O160"/>
    <mergeCell ref="P159:T160"/>
    <mergeCell ref="F163:J164"/>
    <mergeCell ref="K163:O164"/>
    <mergeCell ref="P163:T164"/>
    <mergeCell ref="C399:C410"/>
    <mergeCell ref="D399:D410"/>
    <mergeCell ref="E399:E402"/>
    <mergeCell ref="W427:Y427"/>
    <mergeCell ref="AB427:AD427"/>
    <mergeCell ref="U423:U434"/>
    <mergeCell ref="D397:E397"/>
    <mergeCell ref="F397:J397"/>
    <mergeCell ref="K397:O397"/>
    <mergeCell ref="P397:T397"/>
    <mergeCell ref="K398:O398"/>
    <mergeCell ref="P398:T398"/>
    <mergeCell ref="U411:U422"/>
    <mergeCell ref="F403:J404"/>
    <mergeCell ref="K403:O404"/>
    <mergeCell ref="P403:T404"/>
    <mergeCell ref="F407:J408"/>
    <mergeCell ref="K407:O408"/>
    <mergeCell ref="P407:T408"/>
    <mergeCell ref="F411:J412"/>
    <mergeCell ref="K411:O412"/>
    <mergeCell ref="P411:T412"/>
    <mergeCell ref="F415:J416"/>
    <mergeCell ref="K415:O416"/>
    <mergeCell ref="U399:U410"/>
    <mergeCell ref="W399:Y399"/>
    <mergeCell ref="AB399:AD399"/>
    <mergeCell ref="E403:E406"/>
    <mergeCell ref="E407:E410"/>
    <mergeCell ref="W410:Y410"/>
    <mergeCell ref="AB410:AD410"/>
    <mergeCell ref="V397:V434"/>
    <mergeCell ref="W397:Y398"/>
    <mergeCell ref="AB397:AD398"/>
    <mergeCell ref="D398:E398"/>
    <mergeCell ref="F398:J398"/>
    <mergeCell ref="E423:E426"/>
    <mergeCell ref="E427:E430"/>
    <mergeCell ref="D411:D422"/>
    <mergeCell ref="E411:E414"/>
    <mergeCell ref="E415:E418"/>
    <mergeCell ref="E419:E422"/>
    <mergeCell ref="P415:T416"/>
    <mergeCell ref="E431:E434"/>
    <mergeCell ref="D423:D434"/>
    <mergeCell ref="F399:J400"/>
    <mergeCell ref="K399:O400"/>
    <mergeCell ref="P399:T400"/>
    <mergeCell ref="V394:AD396"/>
    <mergeCell ref="D396:E396"/>
    <mergeCell ref="F396:J396"/>
    <mergeCell ref="K396:O396"/>
    <mergeCell ref="P396:T396"/>
    <mergeCell ref="D380:D391"/>
    <mergeCell ref="E380:E383"/>
    <mergeCell ref="U380:U391"/>
    <mergeCell ref="E384:E387"/>
    <mergeCell ref="W384:Y384"/>
    <mergeCell ref="AB384:AD384"/>
    <mergeCell ref="E388:E391"/>
    <mergeCell ref="F380:J381"/>
    <mergeCell ref="D394:U395"/>
    <mergeCell ref="C356:C367"/>
    <mergeCell ref="D356:D367"/>
    <mergeCell ref="E356:E359"/>
    <mergeCell ref="U356:U367"/>
    <mergeCell ref="W356:Y356"/>
    <mergeCell ref="AB356:AD356"/>
    <mergeCell ref="E360:E363"/>
    <mergeCell ref="E364:E367"/>
    <mergeCell ref="W367:Y367"/>
    <mergeCell ref="AB367:AD367"/>
    <mergeCell ref="F360:J361"/>
    <mergeCell ref="K360:O361"/>
    <mergeCell ref="P360:T361"/>
    <mergeCell ref="F364:J365"/>
    <mergeCell ref="K364:O365"/>
    <mergeCell ref="F356:J357"/>
    <mergeCell ref="K356:O357"/>
    <mergeCell ref="P356:T357"/>
    <mergeCell ref="P364:T365"/>
    <mergeCell ref="D354:E354"/>
    <mergeCell ref="F354:J354"/>
    <mergeCell ref="K354:O354"/>
    <mergeCell ref="P354:T354"/>
    <mergeCell ref="V354:V391"/>
    <mergeCell ref="W354:Y355"/>
    <mergeCell ref="AB354:AD355"/>
    <mergeCell ref="D355:E355"/>
    <mergeCell ref="F355:J355"/>
    <mergeCell ref="K355:O355"/>
    <mergeCell ref="P355:T355"/>
    <mergeCell ref="D368:D379"/>
    <mergeCell ref="E368:E371"/>
    <mergeCell ref="U368:U379"/>
    <mergeCell ref="E372:E375"/>
    <mergeCell ref="E376:E379"/>
    <mergeCell ref="F368:J369"/>
    <mergeCell ref="K368:O369"/>
    <mergeCell ref="P368:T369"/>
    <mergeCell ref="F372:J373"/>
    <mergeCell ref="K372:O373"/>
    <mergeCell ref="P372:T373"/>
    <mergeCell ref="F376:J377"/>
    <mergeCell ref="K376:O377"/>
    <mergeCell ref="F353:J353"/>
    <mergeCell ref="K353:O353"/>
    <mergeCell ref="P353:T353"/>
    <mergeCell ref="D337:D348"/>
    <mergeCell ref="E337:E340"/>
    <mergeCell ref="U337:U348"/>
    <mergeCell ref="E341:E344"/>
    <mergeCell ref="F337:J338"/>
    <mergeCell ref="K337:O338"/>
    <mergeCell ref="P337:T338"/>
    <mergeCell ref="F341:J342"/>
    <mergeCell ref="K341:O342"/>
    <mergeCell ref="P341:T342"/>
    <mergeCell ref="F345:J346"/>
    <mergeCell ref="K345:O346"/>
    <mergeCell ref="P345:T346"/>
    <mergeCell ref="D351:W352"/>
    <mergeCell ref="V311:V348"/>
    <mergeCell ref="W311:Y312"/>
    <mergeCell ref="W341:Y341"/>
    <mergeCell ref="X351:AD353"/>
    <mergeCell ref="E345:E348"/>
    <mergeCell ref="D353:E353"/>
    <mergeCell ref="D312:E312"/>
    <mergeCell ref="C313:C324"/>
    <mergeCell ref="D313:D324"/>
    <mergeCell ref="E313:E316"/>
    <mergeCell ref="U313:U324"/>
    <mergeCell ref="W313:Y313"/>
    <mergeCell ref="AB313:AD313"/>
    <mergeCell ref="E317:E320"/>
    <mergeCell ref="E321:E324"/>
    <mergeCell ref="E333:E336"/>
    <mergeCell ref="F325:J326"/>
    <mergeCell ref="K325:O326"/>
    <mergeCell ref="P325:T326"/>
    <mergeCell ref="F329:J330"/>
    <mergeCell ref="K329:O330"/>
    <mergeCell ref="P329:T330"/>
    <mergeCell ref="F333:J334"/>
    <mergeCell ref="K333:O334"/>
    <mergeCell ref="P333:T334"/>
    <mergeCell ref="F321:J322"/>
    <mergeCell ref="K321:O322"/>
    <mergeCell ref="P321:T322"/>
    <mergeCell ref="D325:D336"/>
    <mergeCell ref="E325:E328"/>
    <mergeCell ref="U325:U336"/>
    <mergeCell ref="AB328:AD328"/>
    <mergeCell ref="E329:E332"/>
    <mergeCell ref="AB341:AD341"/>
    <mergeCell ref="C270:C281"/>
    <mergeCell ref="D270:D281"/>
    <mergeCell ref="E270:E273"/>
    <mergeCell ref="U270:U281"/>
    <mergeCell ref="W270:Y270"/>
    <mergeCell ref="AB270:AD270"/>
    <mergeCell ref="E274:E277"/>
    <mergeCell ref="E278:E281"/>
    <mergeCell ref="D282:D293"/>
    <mergeCell ref="E282:E285"/>
    <mergeCell ref="U282:U293"/>
    <mergeCell ref="W282:Y282"/>
    <mergeCell ref="E286:E289"/>
    <mergeCell ref="E290:E293"/>
    <mergeCell ref="F286:J287"/>
    <mergeCell ref="K286:O287"/>
    <mergeCell ref="P286:T287"/>
    <mergeCell ref="F290:J291"/>
    <mergeCell ref="K290:O291"/>
    <mergeCell ref="P290:T291"/>
    <mergeCell ref="F274:J275"/>
    <mergeCell ref="K274:O275"/>
    <mergeCell ref="P274:T275"/>
    <mergeCell ref="E243:E246"/>
    <mergeCell ref="E247:E250"/>
    <mergeCell ref="E239:E242"/>
    <mergeCell ref="F239:J240"/>
    <mergeCell ref="K239:O240"/>
    <mergeCell ref="P239:T240"/>
    <mergeCell ref="F243:J244"/>
    <mergeCell ref="K243:O244"/>
    <mergeCell ref="P243:T244"/>
    <mergeCell ref="F247:J248"/>
    <mergeCell ref="K247:O248"/>
    <mergeCell ref="P247:T248"/>
    <mergeCell ref="F255:J256"/>
    <mergeCell ref="K255:O256"/>
    <mergeCell ref="P255:T256"/>
    <mergeCell ref="F259:J260"/>
    <mergeCell ref="K259:O260"/>
    <mergeCell ref="P259:T260"/>
    <mergeCell ref="F270:J271"/>
    <mergeCell ref="K270:O271"/>
    <mergeCell ref="P270:T271"/>
    <mergeCell ref="K267:O267"/>
    <mergeCell ref="C227:C238"/>
    <mergeCell ref="D227:D238"/>
    <mergeCell ref="E227:E230"/>
    <mergeCell ref="E171:E174"/>
    <mergeCell ref="E231:E234"/>
    <mergeCell ref="E235:E238"/>
    <mergeCell ref="F231:J232"/>
    <mergeCell ref="K231:O232"/>
    <mergeCell ref="P231:T232"/>
    <mergeCell ref="F235:J236"/>
    <mergeCell ref="K235:O236"/>
    <mergeCell ref="P235:T236"/>
    <mergeCell ref="F171:J172"/>
    <mergeCell ref="K171:O172"/>
    <mergeCell ref="P171:T172"/>
    <mergeCell ref="F227:J228"/>
    <mergeCell ref="K227:O228"/>
    <mergeCell ref="P227:T228"/>
    <mergeCell ref="D177:U179"/>
    <mergeCell ref="D180:E180"/>
    <mergeCell ref="F180:J180"/>
    <mergeCell ref="K180:O180"/>
    <mergeCell ref="P180:T180"/>
    <mergeCell ref="U180:U182"/>
    <mergeCell ref="U224:U226"/>
    <mergeCell ref="D225:E225"/>
    <mergeCell ref="F225:J225"/>
    <mergeCell ref="K225:O225"/>
    <mergeCell ref="P225:T225"/>
    <mergeCell ref="V225:V262"/>
    <mergeCell ref="W225:Y226"/>
    <mergeCell ref="AB225:AD226"/>
    <mergeCell ref="D226:E226"/>
    <mergeCell ref="F226:J226"/>
    <mergeCell ref="K226:O226"/>
    <mergeCell ref="P226:T226"/>
    <mergeCell ref="D239:D250"/>
    <mergeCell ref="D251:D262"/>
    <mergeCell ref="E251:E254"/>
    <mergeCell ref="U227:U238"/>
    <mergeCell ref="W227:Y227"/>
    <mergeCell ref="AB227:AD227"/>
    <mergeCell ref="W238:Y238"/>
    <mergeCell ref="AB238:AD238"/>
    <mergeCell ref="U239:U250"/>
    <mergeCell ref="F251:J252"/>
    <mergeCell ref="K251:O252"/>
    <mergeCell ref="P251:T252"/>
    <mergeCell ref="C139:C150"/>
    <mergeCell ref="D139:D150"/>
    <mergeCell ref="U139:U150"/>
    <mergeCell ref="W139:Y139"/>
    <mergeCell ref="AB139:AD139"/>
    <mergeCell ref="E139:E142"/>
    <mergeCell ref="E143:E146"/>
    <mergeCell ref="E147:E150"/>
    <mergeCell ref="F143:J144"/>
    <mergeCell ref="K143:O144"/>
    <mergeCell ref="V137:V174"/>
    <mergeCell ref="W137:Y138"/>
    <mergeCell ref="AB137:AD138"/>
    <mergeCell ref="D138:E138"/>
    <mergeCell ref="F138:J138"/>
    <mergeCell ref="K138:O138"/>
    <mergeCell ref="P138:T138"/>
    <mergeCell ref="D151:D162"/>
    <mergeCell ref="U151:U162"/>
    <mergeCell ref="W154:Y154"/>
    <mergeCell ref="AB154:AD154"/>
    <mergeCell ref="D163:D174"/>
    <mergeCell ref="AB171:AD171"/>
    <mergeCell ref="E151:E154"/>
    <mergeCell ref="E155:E158"/>
    <mergeCell ref="U76:U87"/>
    <mergeCell ref="E80:E83"/>
    <mergeCell ref="E84:E87"/>
    <mergeCell ref="F76:J77"/>
    <mergeCell ref="K76:O77"/>
    <mergeCell ref="P76:T77"/>
    <mergeCell ref="F80:J81"/>
    <mergeCell ref="K80:O81"/>
    <mergeCell ref="P80:T81"/>
    <mergeCell ref="F84:J85"/>
    <mergeCell ref="K84:O85"/>
    <mergeCell ref="P84:T85"/>
    <mergeCell ref="D134:U135"/>
    <mergeCell ref="D136:E136"/>
    <mergeCell ref="F136:J136"/>
    <mergeCell ref="K136:O136"/>
    <mergeCell ref="P136:T136"/>
    <mergeCell ref="U136:U138"/>
    <mergeCell ref="D137:E137"/>
    <mergeCell ref="F137:J137"/>
    <mergeCell ref="K99:O100"/>
    <mergeCell ref="P99:T100"/>
    <mergeCell ref="F103:J104"/>
    <mergeCell ref="C52:C63"/>
    <mergeCell ref="D52:D63"/>
    <mergeCell ref="E52:E55"/>
    <mergeCell ref="U52:U63"/>
    <mergeCell ref="AB52:AD52"/>
    <mergeCell ref="E56:E59"/>
    <mergeCell ref="W59:Y59"/>
    <mergeCell ref="E60:E63"/>
    <mergeCell ref="W63:Y63"/>
    <mergeCell ref="AB63:AD63"/>
    <mergeCell ref="F52:J53"/>
    <mergeCell ref="K52:O53"/>
    <mergeCell ref="P52:T53"/>
    <mergeCell ref="F56:J57"/>
    <mergeCell ref="K56:O57"/>
    <mergeCell ref="P56:T57"/>
    <mergeCell ref="F60:J61"/>
    <mergeCell ref="K60:O61"/>
    <mergeCell ref="P60:T61"/>
    <mergeCell ref="D20:D31"/>
    <mergeCell ref="U20:U31"/>
    <mergeCell ref="D32:D43"/>
    <mergeCell ref="U32:U43"/>
    <mergeCell ref="W36:Y36"/>
    <mergeCell ref="AB36:AD36"/>
    <mergeCell ref="E40:E43"/>
    <mergeCell ref="E20:E23"/>
    <mergeCell ref="E24:E27"/>
    <mergeCell ref="E28:E31"/>
    <mergeCell ref="E36:E39"/>
    <mergeCell ref="V6:V43"/>
    <mergeCell ref="W6:Y7"/>
    <mergeCell ref="AB6:AD7"/>
    <mergeCell ref="W8:Y8"/>
    <mergeCell ref="P20:T21"/>
    <mergeCell ref="P24:T25"/>
    <mergeCell ref="P28:T29"/>
    <mergeCell ref="P32:T33"/>
    <mergeCell ref="P36:T37"/>
    <mergeCell ref="P40:T41"/>
    <mergeCell ref="V47:AD49"/>
    <mergeCell ref="V50:V87"/>
    <mergeCell ref="W50:Y51"/>
    <mergeCell ref="AB50:AD51"/>
    <mergeCell ref="AB80:AD80"/>
    <mergeCell ref="V134:AD136"/>
    <mergeCell ref="W80:Y80"/>
    <mergeCell ref="AB255:AD255"/>
    <mergeCell ref="V221:AD224"/>
    <mergeCell ref="W106:Y106"/>
    <mergeCell ref="AB106:AD106"/>
    <mergeCell ref="W123:Y123"/>
    <mergeCell ref="V177:AD180"/>
    <mergeCell ref="V265:AD267"/>
    <mergeCell ref="AB268:AD269"/>
    <mergeCell ref="AB282:AD282"/>
    <mergeCell ref="AB123:AD123"/>
    <mergeCell ref="W324:Y324"/>
    <mergeCell ref="W298:Y298"/>
    <mergeCell ref="W52:Y52"/>
    <mergeCell ref="W171:Y171"/>
    <mergeCell ref="W255:Y255"/>
    <mergeCell ref="V268:V305"/>
    <mergeCell ref="W268:Y269"/>
    <mergeCell ref="X308:AD310"/>
    <mergeCell ref="AB298:AD298"/>
    <mergeCell ref="AB311:AD312"/>
    <mergeCell ref="D3:U4"/>
    <mergeCell ref="V3:AD5"/>
    <mergeCell ref="D5:E5"/>
    <mergeCell ref="F5:J5"/>
    <mergeCell ref="K5:O5"/>
    <mergeCell ref="P5:T5"/>
    <mergeCell ref="E16:E19"/>
    <mergeCell ref="E32:E35"/>
    <mergeCell ref="U5:U7"/>
    <mergeCell ref="D6:E6"/>
    <mergeCell ref="F6:J6"/>
    <mergeCell ref="K6:O6"/>
    <mergeCell ref="P6:T6"/>
    <mergeCell ref="E8:E11"/>
    <mergeCell ref="E12:E15"/>
    <mergeCell ref="D7:E7"/>
    <mergeCell ref="F7:J7"/>
    <mergeCell ref="K7:O7"/>
    <mergeCell ref="P7:T7"/>
    <mergeCell ref="D8:D19"/>
    <mergeCell ref="U8:U19"/>
    <mergeCell ref="AB8:AD8"/>
    <mergeCell ref="W19:Y19"/>
    <mergeCell ref="AB19:AD19"/>
    <mergeCell ref="D64:D75"/>
    <mergeCell ref="E64:E67"/>
    <mergeCell ref="U64:U75"/>
    <mergeCell ref="E68:E71"/>
    <mergeCell ref="E72:E75"/>
    <mergeCell ref="D76:D87"/>
    <mergeCell ref="E76:E79"/>
    <mergeCell ref="U163:U174"/>
    <mergeCell ref="U294:U305"/>
    <mergeCell ref="U251:U262"/>
    <mergeCell ref="E298:E301"/>
    <mergeCell ref="E302:E305"/>
    <mergeCell ref="D294:D305"/>
    <mergeCell ref="E294:E297"/>
    <mergeCell ref="E259:E262"/>
    <mergeCell ref="D221:U223"/>
    <mergeCell ref="D224:E224"/>
    <mergeCell ref="F224:J224"/>
    <mergeCell ref="K224:O224"/>
    <mergeCell ref="P224:T224"/>
    <mergeCell ref="D265:U266"/>
    <mergeCell ref="D267:E267"/>
    <mergeCell ref="F267:J267"/>
    <mergeCell ref="E255:E258"/>
    <mergeCell ref="U267:U269"/>
    <mergeCell ref="D268:E268"/>
    <mergeCell ref="F268:J268"/>
    <mergeCell ref="K268:O268"/>
    <mergeCell ref="P268:T268"/>
    <mergeCell ref="D269:E269"/>
    <mergeCell ref="F269:J269"/>
    <mergeCell ref="K269:O269"/>
    <mergeCell ref="P269:T269"/>
    <mergeCell ref="P267:T267"/>
  </mergeCells>
  <conditionalFormatting sqref="Z46:AA46">
    <cfRule type="cellIs" dxfId="59" priority="28" operator="greaterThanOrEqual">
      <formula>37</formula>
    </cfRule>
    <cfRule type="cellIs" dxfId="58" priority="29" operator="lessThanOrEqual">
      <formula>32</formula>
    </cfRule>
    <cfRule type="cellIs" dxfId="57" priority="30" operator="between">
      <formula>33</formula>
      <formula>39</formula>
    </cfRule>
  </conditionalFormatting>
  <conditionalFormatting sqref="Z89:AA89">
    <cfRule type="cellIs" dxfId="56" priority="25" operator="greaterThanOrEqual">
      <formula>37</formula>
    </cfRule>
    <cfRule type="cellIs" dxfId="55" priority="26" operator="lessThanOrEqual">
      <formula>32</formula>
    </cfRule>
    <cfRule type="cellIs" dxfId="54" priority="27" operator="between">
      <formula>33</formula>
      <formula>39</formula>
    </cfRule>
  </conditionalFormatting>
  <conditionalFormatting sqref="Z133:AA133">
    <cfRule type="cellIs" dxfId="53" priority="22" operator="greaterThanOrEqual">
      <formula>37</formula>
    </cfRule>
    <cfRule type="cellIs" dxfId="52" priority="23" operator="lessThanOrEqual">
      <formula>32</formula>
    </cfRule>
    <cfRule type="cellIs" dxfId="51" priority="24" operator="between">
      <formula>33</formula>
      <formula>39</formula>
    </cfRule>
  </conditionalFormatting>
  <conditionalFormatting sqref="Z176:AA176">
    <cfRule type="cellIs" dxfId="50" priority="19" operator="greaterThanOrEqual">
      <formula>37</formula>
    </cfRule>
    <cfRule type="cellIs" dxfId="49" priority="20" operator="lessThanOrEqual">
      <formula>32</formula>
    </cfRule>
    <cfRule type="cellIs" dxfId="48" priority="21" operator="between">
      <formula>33</formula>
      <formula>39</formula>
    </cfRule>
  </conditionalFormatting>
  <conditionalFormatting sqref="Z264:AA264">
    <cfRule type="cellIs" dxfId="47" priority="16" operator="greaterThanOrEqual">
      <formula>37</formula>
    </cfRule>
    <cfRule type="cellIs" dxfId="46" priority="17" operator="lessThanOrEqual">
      <formula>32</formula>
    </cfRule>
    <cfRule type="cellIs" dxfId="45" priority="18" operator="between">
      <formula>33</formula>
      <formula>39</formula>
    </cfRule>
  </conditionalFormatting>
  <conditionalFormatting sqref="Z307:AA307">
    <cfRule type="cellIs" dxfId="44" priority="13" operator="greaterThanOrEqual">
      <formula>37</formula>
    </cfRule>
    <cfRule type="cellIs" dxfId="43" priority="14" operator="lessThanOrEqual">
      <formula>32</formula>
    </cfRule>
    <cfRule type="cellIs" dxfId="42" priority="15" operator="between">
      <formula>33</formula>
      <formula>39</formula>
    </cfRule>
  </conditionalFormatting>
  <conditionalFormatting sqref="Z350:AA350">
    <cfRule type="cellIs" dxfId="41" priority="10" operator="greaterThanOrEqual">
      <formula>37</formula>
    </cfRule>
    <cfRule type="cellIs" dxfId="40" priority="11" operator="lessThanOrEqual">
      <formula>32</formula>
    </cfRule>
    <cfRule type="cellIs" dxfId="39" priority="12" operator="between">
      <formula>33</formula>
      <formula>39</formula>
    </cfRule>
  </conditionalFormatting>
  <conditionalFormatting sqref="Z393:AA393">
    <cfRule type="cellIs" dxfId="38" priority="7" operator="greaterThanOrEqual">
      <formula>37</formula>
    </cfRule>
    <cfRule type="cellIs" dxfId="37" priority="8" operator="lessThanOrEqual">
      <formula>32</formula>
    </cfRule>
    <cfRule type="cellIs" dxfId="36" priority="9" operator="between">
      <formula>33</formula>
      <formula>39</formula>
    </cfRule>
  </conditionalFormatting>
  <conditionalFormatting sqref="Z436:AA436">
    <cfRule type="cellIs" dxfId="35" priority="4" operator="greaterThanOrEqual">
      <formula>37</formula>
    </cfRule>
    <cfRule type="cellIs" dxfId="34" priority="5" operator="lessThanOrEqual">
      <formula>32</formula>
    </cfRule>
    <cfRule type="cellIs" dxfId="33" priority="6" operator="between">
      <formula>33</formula>
      <formula>39</formula>
    </cfRule>
  </conditionalFormatting>
  <conditionalFormatting sqref="Z220:AA220">
    <cfRule type="cellIs" dxfId="32" priority="1" operator="greaterThanOrEqual">
      <formula>37</formula>
    </cfRule>
    <cfRule type="cellIs" dxfId="31" priority="2" operator="lessThanOrEqual">
      <formula>32</formula>
    </cfRule>
    <cfRule type="cellIs" dxfId="30" priority="3" operator="between">
      <formula>33</formula>
      <formula>39</formula>
    </cfRule>
  </conditionalFormatting>
  <hyperlinks>
    <hyperlink ref="F5:J6" location="'Etude produits'!A1" display="Zone  " xr:uid="{00000000-0004-0000-0400-000000000000}"/>
    <hyperlink ref="P5:T6" location="FabLab!A1" display="Zone  " xr:uid="{00000000-0004-0000-0400-000001000000}"/>
    <hyperlink ref="F49:J50" location="'Etude produits'!A1" display="Zone  " xr:uid="{00000000-0004-0000-0400-000002000000}"/>
    <hyperlink ref="K49:O50" location="Experimentations!A1" display="Zone  " xr:uid="{00000000-0004-0000-0400-000003000000}"/>
    <hyperlink ref="P49:T50" location="FabLab!A1" display="Zone  " xr:uid="{00000000-0004-0000-0400-000004000000}"/>
    <hyperlink ref="D49:E50" location="Cours!A1" display="Zone  " xr:uid="{00000000-0004-0000-0400-000005000000}"/>
    <hyperlink ref="F224:J225" location="'Etude produits'!A1" display="Zone  " xr:uid="{00000000-0004-0000-0400-000006000000}"/>
    <hyperlink ref="K224:O225" location="Experimentations!A1" display="Zone  " xr:uid="{00000000-0004-0000-0400-000007000000}"/>
    <hyperlink ref="P224:T225" location="FabLab!A1" display="Zone  " xr:uid="{00000000-0004-0000-0400-000008000000}"/>
    <hyperlink ref="D224:E225" location="Cours!A1" display="Zone  " xr:uid="{00000000-0004-0000-0400-000009000000}"/>
    <hyperlink ref="F267:J268" location="'Etude produits'!A1" display="Zone  " xr:uid="{00000000-0004-0000-0400-00000A000000}"/>
    <hyperlink ref="K267:O268" location="Experimentations!A1" display="Zone  " xr:uid="{00000000-0004-0000-0400-00000B000000}"/>
    <hyperlink ref="P267:T268" location="FabLab!A1" display="Zone  " xr:uid="{00000000-0004-0000-0400-00000C000000}"/>
    <hyperlink ref="D267:E268" location="Cours!A1" display="Zone  " xr:uid="{00000000-0004-0000-0400-00000D000000}"/>
    <hyperlink ref="F310:J311" location="'Etude produits'!A1" display="Zone  " xr:uid="{00000000-0004-0000-0400-00000E000000}"/>
    <hyperlink ref="K310:O311" location="Experimentations!A1" display="Zone  " xr:uid="{00000000-0004-0000-0400-00000F000000}"/>
    <hyperlink ref="P310:T311" location="FabLab!A1" display="Zone  " xr:uid="{00000000-0004-0000-0400-000010000000}"/>
    <hyperlink ref="D310:E311" location="Cours!A1" display="Zone  " xr:uid="{00000000-0004-0000-0400-000011000000}"/>
    <hyperlink ref="D5:E6" location="Cours!A2" display="Zone  " xr:uid="{00000000-0004-0000-0400-000012000000}"/>
    <hyperlink ref="D5:E5" location="Cours!A2" display="Zone  " xr:uid="{00000000-0004-0000-0400-000013000000}"/>
    <hyperlink ref="D6:E6" location="Cours!A2" display="Salle de cours" xr:uid="{00000000-0004-0000-0400-000014000000}"/>
    <hyperlink ref="D49:E49" location="Cours!A62" display="Zone  " xr:uid="{00000000-0004-0000-0400-000015000000}"/>
    <hyperlink ref="D50:E50" location="Cours!A62" display="Salle de cours" xr:uid="{00000000-0004-0000-0400-000016000000}"/>
    <hyperlink ref="D224:E224" location="Cours!A126" display="Zone  " xr:uid="{00000000-0004-0000-0400-000017000000}"/>
    <hyperlink ref="D225:E225" location="Cours!A126" display="Salle de cours" xr:uid="{00000000-0004-0000-0400-000018000000}"/>
    <hyperlink ref="D267:E267" location="Cours!A159" display="Zone  " xr:uid="{00000000-0004-0000-0400-000019000000}"/>
    <hyperlink ref="D268:E268" location="Cours!A159" display="Salle de cours" xr:uid="{00000000-0004-0000-0400-00001A000000}"/>
    <hyperlink ref="D310:E310" location="Cours!A190" display="Zone  " xr:uid="{00000000-0004-0000-0400-00001B000000}"/>
    <hyperlink ref="D311:E311" location="Cours!A190" display="Salle de cours" xr:uid="{00000000-0004-0000-0400-00001C000000}"/>
    <hyperlink ref="F49:J49" location="'Etude produits'!A80" display="Zone  " xr:uid="{00000000-0004-0000-0400-00001D000000}"/>
    <hyperlink ref="F50:J50" location="'Etude produits'!A80" display="Etude des produits" xr:uid="{00000000-0004-0000-0400-00001E000000}"/>
    <hyperlink ref="F224:J224" location="'Etude produits'!A168" display="Zone  " xr:uid="{00000000-0004-0000-0400-00001F000000}"/>
    <hyperlink ref="F225:J225" location="'Etude produits'!A168" display="Etude des produits" xr:uid="{00000000-0004-0000-0400-000020000000}"/>
    <hyperlink ref="F267:J267" location="'Etude produits'!A208" display="Zone  " xr:uid="{00000000-0004-0000-0400-000021000000}"/>
    <hyperlink ref="F268:J268" location="'Etude produits'!A208" display="Etude des produits" xr:uid="{00000000-0004-0000-0400-000022000000}"/>
    <hyperlink ref="F310:J310" location="'Etude produits'!A252" display="Zone  " xr:uid="{00000000-0004-0000-0400-000023000000}"/>
    <hyperlink ref="F311:J311" location="'Etude produits'!A252" display="Etude des produits" xr:uid="{00000000-0004-0000-0400-000024000000}"/>
    <hyperlink ref="K5:O5" location="Experimentations!A2" display="Zone  " xr:uid="{00000000-0004-0000-0400-000025000000}"/>
    <hyperlink ref="K6:O6" location="Experimentations!A2" display="Experimentations" xr:uid="{00000000-0004-0000-0400-000026000000}"/>
    <hyperlink ref="K49:O49" location="Experimentations!A80" display="Zone  " xr:uid="{00000000-0004-0000-0400-000027000000}"/>
    <hyperlink ref="K50:O50" location="Experimentations!A80" display="Experimentations" xr:uid="{00000000-0004-0000-0400-000028000000}"/>
    <hyperlink ref="K224:O224" location="Experimentations!A168" display="Zone  " xr:uid="{00000000-0004-0000-0400-000029000000}"/>
    <hyperlink ref="K225:O225" location="Experimentations!A168" display="Experimentations" xr:uid="{00000000-0004-0000-0400-00002A000000}"/>
    <hyperlink ref="K267:O267" location="Experimentations!A208" display="Zone  " xr:uid="{00000000-0004-0000-0400-00002B000000}"/>
    <hyperlink ref="K268:O268" location="Experimentations!A208" display="Experimentations" xr:uid="{00000000-0004-0000-0400-00002C000000}"/>
    <hyperlink ref="K310:O310" location="Experimentations!A252" display="Zone  " xr:uid="{00000000-0004-0000-0400-00002D000000}"/>
    <hyperlink ref="K311:O311" location="Experimentations!A252" display="Experimentations" xr:uid="{00000000-0004-0000-0400-00002E000000}"/>
    <hyperlink ref="P310:T310" location="FabLab!A252" display="Zone  " xr:uid="{00000000-0004-0000-0400-00002F000000}"/>
    <hyperlink ref="P311:T311" location="FabLab!A252" display="FabLab" xr:uid="{00000000-0004-0000-0400-000030000000}"/>
    <hyperlink ref="P268:T268" location="FabLab!A208" display="FabLab" xr:uid="{00000000-0004-0000-0400-000031000000}"/>
    <hyperlink ref="P267:T267" location="FabLab!A208" display="Zone  " xr:uid="{00000000-0004-0000-0400-000032000000}"/>
    <hyperlink ref="P225:T225" location="FabLab!A168" display="FabLab" xr:uid="{00000000-0004-0000-0400-000033000000}"/>
    <hyperlink ref="P224:T224" location="FabLab!A168" display="Zone  " xr:uid="{00000000-0004-0000-0400-000034000000}"/>
    <hyperlink ref="P50:T50" location="FabLab!A80" display="FabLab" xr:uid="{00000000-0004-0000-0400-000035000000}"/>
    <hyperlink ref="P49:T49" location="FabLab!A80" display="Zone  " xr:uid="{00000000-0004-0000-0400-000036000000}"/>
    <hyperlink ref="A5" location="Séquences!A1" display="Séquence 1" xr:uid="{00000000-0004-0000-0400-000037000000}"/>
    <hyperlink ref="A6" location="Séquences!A87" display="Séquence 2" xr:uid="{00000000-0004-0000-0400-000038000000}"/>
    <hyperlink ref="A7" location="Séquences!A130" display="Séquence 3" xr:uid="{00000000-0004-0000-0400-000039000000}"/>
    <hyperlink ref="A8" location="Séquences!A174" display="Séquence 4" xr:uid="{00000000-0004-0000-0400-00003A000000}"/>
    <hyperlink ref="A9" location="Séquences!A218" display="Séquence 5" xr:uid="{00000000-0004-0000-0400-00003B000000}"/>
    <hyperlink ref="A10" location="Séquences!A263" display="Séquence 6" xr:uid="{00000000-0004-0000-0400-00003C000000}"/>
    <hyperlink ref="F353:J354" location="'Etude produits'!A1" display="Zone  " xr:uid="{00000000-0004-0000-0400-00003D000000}"/>
    <hyperlink ref="K353:O354" location="Experimentations!A1" display="Zone  " xr:uid="{00000000-0004-0000-0400-00003E000000}"/>
    <hyperlink ref="P353:T354" location="FabLab!A1" display="Zone  " xr:uid="{00000000-0004-0000-0400-00003F000000}"/>
    <hyperlink ref="D353:E354" location="Cours!A1" display="Zone  " xr:uid="{00000000-0004-0000-0400-000040000000}"/>
    <hyperlink ref="D353:E353" location="Cours!A190" display="Zone  " xr:uid="{00000000-0004-0000-0400-000041000000}"/>
    <hyperlink ref="D354:E354" location="Cours!A190" display="Salle de cours" xr:uid="{00000000-0004-0000-0400-000042000000}"/>
    <hyperlink ref="F353:J353" location="'Etude produits'!A252" display="Zone  " xr:uid="{00000000-0004-0000-0400-000043000000}"/>
    <hyperlink ref="F354:J354" location="'Etude produits'!A252" display="Etude des produits" xr:uid="{00000000-0004-0000-0400-000044000000}"/>
    <hyperlink ref="K353:O353" location="Experimentations!A252" display="Zone  " xr:uid="{00000000-0004-0000-0400-000045000000}"/>
    <hyperlink ref="K354:O354" location="Experimentations!A252" display="Experimentations" xr:uid="{00000000-0004-0000-0400-000046000000}"/>
    <hyperlink ref="P353:T353" location="FabLab!A252" display="Zone  " xr:uid="{00000000-0004-0000-0400-000047000000}"/>
    <hyperlink ref="P354:T354" location="FabLab!A252" display="FabLab" xr:uid="{00000000-0004-0000-0400-000048000000}"/>
    <hyperlink ref="F396:J397" location="'Etude produits'!A1" display="Zone  " xr:uid="{00000000-0004-0000-0400-000049000000}"/>
    <hyperlink ref="K396:O397" location="Experimentations!A1" display="Zone  " xr:uid="{00000000-0004-0000-0400-00004A000000}"/>
    <hyperlink ref="P396:T397" location="FabLab!A1" display="Zone  " xr:uid="{00000000-0004-0000-0400-00004B000000}"/>
    <hyperlink ref="D396:E397" location="Cours!A1" display="Zone  " xr:uid="{00000000-0004-0000-0400-00004C000000}"/>
    <hyperlink ref="D396:E396" location="Cours!A190" display="Zone  " xr:uid="{00000000-0004-0000-0400-00004D000000}"/>
    <hyperlink ref="D397:E397" location="Cours!A190" display="Salle de cours" xr:uid="{00000000-0004-0000-0400-00004E000000}"/>
    <hyperlink ref="F396:J396" location="'Etude produits'!A252" display="Zone  " xr:uid="{00000000-0004-0000-0400-00004F000000}"/>
    <hyperlink ref="F397:J397" location="'Etude produits'!A252" display="Etude des produits" xr:uid="{00000000-0004-0000-0400-000050000000}"/>
    <hyperlink ref="K396:O396" location="Experimentations!A252" display="Zone  " xr:uid="{00000000-0004-0000-0400-000051000000}"/>
    <hyperlink ref="K397:O397" location="Experimentations!A252" display="Experimentations" xr:uid="{00000000-0004-0000-0400-000052000000}"/>
    <hyperlink ref="P396:T396" location="FabLab!A252" display="Zone  " xr:uid="{00000000-0004-0000-0400-000053000000}"/>
    <hyperlink ref="P397:T397" location="FabLab!A252" display="FabLab" xr:uid="{00000000-0004-0000-0400-000054000000}"/>
    <hyperlink ref="A11" location="Séquences!A305" display="Séquence 7" xr:uid="{00000000-0004-0000-0400-000055000000}"/>
    <hyperlink ref="A12" location="Séquences!A350" display="Séquence 8" xr:uid="{00000000-0004-0000-0400-000056000000}"/>
    <hyperlink ref="P136:T136" location="FabLab!A121" display="Zone  " xr:uid="{00000000-0004-0000-0400-000057000000}"/>
    <hyperlink ref="P137:T137" location="FabLab!A121" display="FabLab" xr:uid="{00000000-0004-0000-0400-000058000000}"/>
    <hyperlink ref="K137:O137" location="Experimentations!A121" display="Experimentations" xr:uid="{00000000-0004-0000-0400-000059000000}"/>
    <hyperlink ref="K136:O136" location="Experimentations!A121" display="Zone  " xr:uid="{00000000-0004-0000-0400-00005A000000}"/>
    <hyperlink ref="F137:J137" location="'Etude produits'!A121" display="Etude des produits" xr:uid="{00000000-0004-0000-0400-00005B000000}"/>
    <hyperlink ref="F136:J136" location="'Etude produits'!A121" display="Zone  " xr:uid="{00000000-0004-0000-0400-00005C000000}"/>
    <hyperlink ref="D137:E137" location="Cours!A94" display="Salle de cours" xr:uid="{00000000-0004-0000-0400-00005D000000}"/>
    <hyperlink ref="D136:E136" location="Cours!A94" display="Zone  " xr:uid="{00000000-0004-0000-0400-00005E000000}"/>
    <hyperlink ref="D136:E137" location="Cours!A1" display="Zone  " xr:uid="{00000000-0004-0000-0400-00005F000000}"/>
    <hyperlink ref="P136:T137" location="FabLab!A1" display="Zone  " xr:uid="{00000000-0004-0000-0400-000060000000}"/>
    <hyperlink ref="K136:O137" location="Experimentations!A1" display="Zone  " xr:uid="{00000000-0004-0000-0400-000061000000}"/>
    <hyperlink ref="F136:J137" location="'Etude produits'!A1" display="Zone  " xr:uid="{00000000-0004-0000-0400-000062000000}"/>
    <hyperlink ref="F92:J93" location="'Etude produits'!A1" display="Zone  " xr:uid="{00000000-0004-0000-0400-000063000000}"/>
    <hyperlink ref="K92:O93" location="Experimentations!A1" display="Zone  " xr:uid="{00000000-0004-0000-0400-000064000000}"/>
    <hyperlink ref="P92:T93" location="FabLab!A1" display="Zone  " xr:uid="{00000000-0004-0000-0400-000065000000}"/>
    <hyperlink ref="D92:E93" location="Cours!A1" display="Zone  " xr:uid="{00000000-0004-0000-0400-000066000000}"/>
    <hyperlink ref="D92:E92" location="Cours!A190" display="Zone  " xr:uid="{00000000-0004-0000-0400-000067000000}"/>
    <hyperlink ref="D93:E93" location="Cours!A190" display="Salle de cours" xr:uid="{00000000-0004-0000-0400-000068000000}"/>
    <hyperlink ref="F92:J92" location="'Etude produits'!A252" display="Zone  " xr:uid="{00000000-0004-0000-0400-000069000000}"/>
    <hyperlink ref="F93:J93" location="'Etude produits'!A252" display="Etude des produits" xr:uid="{00000000-0004-0000-0400-00006A000000}"/>
    <hyperlink ref="K92:O92" location="Experimentations!A252" display="Zone  " xr:uid="{00000000-0004-0000-0400-00006B000000}"/>
    <hyperlink ref="K93:O93" location="Experimentations!A252" display="Experimentations" xr:uid="{00000000-0004-0000-0400-00006C000000}"/>
    <hyperlink ref="P92:T92" location="FabLab!A252" display="Zone  " xr:uid="{00000000-0004-0000-0400-00006D000000}"/>
    <hyperlink ref="P93:T93" location="FabLab!A252" display="FabLab" xr:uid="{00000000-0004-0000-0400-00006E000000}"/>
    <hyperlink ref="F180:J181" location="'Etude produits'!A1" display="Zone  " xr:uid="{00000000-0004-0000-0400-00006F000000}"/>
    <hyperlink ref="K180:O181" location="Experimentations!A1" display="Zone  " xr:uid="{00000000-0004-0000-0400-000070000000}"/>
    <hyperlink ref="P180:T181" location="FabLab!A1" display="Zone  " xr:uid="{00000000-0004-0000-0400-000071000000}"/>
    <hyperlink ref="D180:E181" location="Cours!A1" display="Zone  " xr:uid="{00000000-0004-0000-0400-000072000000}"/>
    <hyperlink ref="D180:E180" location="Cours!A126" display="Zone  " xr:uid="{00000000-0004-0000-0400-000073000000}"/>
    <hyperlink ref="D181:E181" location="Cours!A126" display="Salle de cours" xr:uid="{00000000-0004-0000-0400-000074000000}"/>
    <hyperlink ref="F180:J180" location="'Etude produits'!A168" display="Zone  " xr:uid="{00000000-0004-0000-0400-000075000000}"/>
    <hyperlink ref="F181:J181" location="'Etude produits'!A168" display="Etude des produits" xr:uid="{00000000-0004-0000-0400-000076000000}"/>
    <hyperlink ref="K180:O180" location="Experimentations!A168" display="Zone  " xr:uid="{00000000-0004-0000-0400-000077000000}"/>
    <hyperlink ref="K181:O181" location="Experimentations!A168" display="Experimentations" xr:uid="{00000000-0004-0000-0400-000078000000}"/>
    <hyperlink ref="P181:T181" location="FabLab!A168" display="FabLab" xr:uid="{00000000-0004-0000-0400-000079000000}"/>
    <hyperlink ref="P180:T180" location="FabLab!A168" display="Zone  " xr:uid="{00000000-0004-0000-0400-00007A000000}"/>
    <hyperlink ref="A13:A14" location="Séquences!A350" display="Séquence 8" xr:uid="{00000000-0004-0000-0400-00007B000000}"/>
    <hyperlink ref="A13" location="Séquences!A392" display="Séquence 9" xr:uid="{00000000-0004-0000-0400-00007C000000}"/>
    <hyperlink ref="A14" location="Séquences!A435" display="Séquence 10" xr:uid="{00000000-0004-0000-0400-00007D000000}"/>
    <hyperlink ref="A48" location="Séquences!A1" display="Séquence 1" xr:uid="{00000000-0004-0000-0400-00007E000000}"/>
    <hyperlink ref="A49" location="Séquences!A87" display="Séquence 2" xr:uid="{00000000-0004-0000-0400-00007F000000}"/>
    <hyperlink ref="A50" location="Séquences!A130" display="Séquence 3" xr:uid="{00000000-0004-0000-0400-000080000000}"/>
    <hyperlink ref="A51" location="Séquences!A174" display="Séquence 4" xr:uid="{00000000-0004-0000-0400-000081000000}"/>
    <hyperlink ref="A52" location="Séquences!A218" display="Séquence 5" xr:uid="{00000000-0004-0000-0400-000082000000}"/>
    <hyperlink ref="A53" location="Séquences!A263" display="Séquence 6" xr:uid="{00000000-0004-0000-0400-000083000000}"/>
    <hyperlink ref="A54" location="Séquences!A305" display="Séquence 7" xr:uid="{00000000-0004-0000-0400-000084000000}"/>
    <hyperlink ref="A55" location="Séquences!A350" display="Séquence 8" xr:uid="{00000000-0004-0000-0400-000085000000}"/>
    <hyperlink ref="A56:A57" location="Séquences!A350" display="Séquence 8" xr:uid="{00000000-0004-0000-0400-000086000000}"/>
    <hyperlink ref="A56" location="Séquences!A392" display="Séquence 9" xr:uid="{00000000-0004-0000-0400-000087000000}"/>
    <hyperlink ref="A57" location="Séquences!A435" display="Séquence 10" xr:uid="{00000000-0004-0000-0400-000088000000}"/>
    <hyperlink ref="A91" location="Séquences!A1" display="Séquence 1" xr:uid="{00000000-0004-0000-0400-000089000000}"/>
    <hyperlink ref="A92" location="Séquences!A87" display="Séquence 2" xr:uid="{00000000-0004-0000-0400-00008A000000}"/>
    <hyperlink ref="A93" location="Séquences!A130" display="Séquence 3" xr:uid="{00000000-0004-0000-0400-00008B000000}"/>
    <hyperlink ref="A94" location="Séquences!A174" display="Séquence 4" xr:uid="{00000000-0004-0000-0400-00008C000000}"/>
    <hyperlink ref="A95" location="Séquences!A218" display="Séquence 5" xr:uid="{00000000-0004-0000-0400-00008D000000}"/>
    <hyperlink ref="A96" location="Séquences!A263" display="Séquence 6" xr:uid="{00000000-0004-0000-0400-00008E000000}"/>
    <hyperlink ref="A97" location="Séquences!A305" display="Séquence 7" xr:uid="{00000000-0004-0000-0400-00008F000000}"/>
    <hyperlink ref="A98" location="Séquences!A350" display="Séquence 8" xr:uid="{00000000-0004-0000-0400-000090000000}"/>
    <hyperlink ref="A99:A100" location="Séquences!A350" display="Séquence 8" xr:uid="{00000000-0004-0000-0400-000091000000}"/>
    <hyperlink ref="A99" location="Séquences!A392" display="Séquence 9" xr:uid="{00000000-0004-0000-0400-000092000000}"/>
    <hyperlink ref="A100" location="Séquences!A435" display="Séquence 10" xr:uid="{00000000-0004-0000-0400-000093000000}"/>
    <hyperlink ref="A135" location="Séquences!A1" display="Séquence 1" xr:uid="{00000000-0004-0000-0400-000094000000}"/>
    <hyperlink ref="A136" location="Séquences!A87" display="Séquence 2" xr:uid="{00000000-0004-0000-0400-000095000000}"/>
    <hyperlink ref="A137" location="Séquences!A130" display="Séquence 3" xr:uid="{00000000-0004-0000-0400-000096000000}"/>
    <hyperlink ref="A138" location="Séquences!A174" display="Séquence 4" xr:uid="{00000000-0004-0000-0400-000097000000}"/>
    <hyperlink ref="A139" location="Séquences!A218" display="Séquence 5" xr:uid="{00000000-0004-0000-0400-000098000000}"/>
    <hyperlink ref="A140" location="Séquences!A263" display="Séquence 6" xr:uid="{00000000-0004-0000-0400-000099000000}"/>
    <hyperlink ref="A141" location="Séquences!A305" display="Séquence 7" xr:uid="{00000000-0004-0000-0400-00009A000000}"/>
    <hyperlink ref="A142" location="Séquences!A350" display="Séquence 8" xr:uid="{00000000-0004-0000-0400-00009B000000}"/>
    <hyperlink ref="A143:A144" location="Séquences!A350" display="Séquence 8" xr:uid="{00000000-0004-0000-0400-00009C000000}"/>
    <hyperlink ref="A143" location="Séquences!A392" display="Séquence 9" xr:uid="{00000000-0004-0000-0400-00009D000000}"/>
    <hyperlink ref="A144" location="Séquences!A435" display="Séquence 10" xr:uid="{00000000-0004-0000-0400-00009E000000}"/>
    <hyperlink ref="A178" location="Séquences!A1" display="Séquence 1" xr:uid="{00000000-0004-0000-0400-00009F000000}"/>
    <hyperlink ref="A179" location="Séquences!A87" display="Séquence 2" xr:uid="{00000000-0004-0000-0400-0000A0000000}"/>
    <hyperlink ref="A180" location="Séquences!A130" display="Séquence 3" xr:uid="{00000000-0004-0000-0400-0000A1000000}"/>
    <hyperlink ref="A181" location="Séquences!A174" display="Séquence 4" xr:uid="{00000000-0004-0000-0400-0000A2000000}"/>
    <hyperlink ref="A182" location="Séquences!A218" display="Séquence 5" xr:uid="{00000000-0004-0000-0400-0000A3000000}"/>
    <hyperlink ref="A183" location="Séquences!A263" display="Séquence 6" xr:uid="{00000000-0004-0000-0400-0000A4000000}"/>
    <hyperlink ref="A184" location="Séquences!A305" display="Séquence 7" xr:uid="{00000000-0004-0000-0400-0000A5000000}"/>
    <hyperlink ref="A185" location="Séquences!A350" display="Séquence 8" xr:uid="{00000000-0004-0000-0400-0000A6000000}"/>
    <hyperlink ref="A186:A187" location="Séquences!A350" display="Séquence 8" xr:uid="{00000000-0004-0000-0400-0000A7000000}"/>
    <hyperlink ref="A186" location="Séquences!A392" display="Séquence 9" xr:uid="{00000000-0004-0000-0400-0000A8000000}"/>
    <hyperlink ref="A187" location="Séquences!A435" display="Séquence 10" xr:uid="{00000000-0004-0000-0400-0000A9000000}"/>
    <hyperlink ref="A222" location="Séquences!A1" display="Séquence 1" xr:uid="{00000000-0004-0000-0400-0000AA000000}"/>
    <hyperlink ref="A223" location="Séquences!A87" display="Séquence 2" xr:uid="{00000000-0004-0000-0400-0000AB000000}"/>
    <hyperlink ref="A224" location="Séquences!A130" display="Séquence 3" xr:uid="{00000000-0004-0000-0400-0000AC000000}"/>
    <hyperlink ref="A225" location="Séquences!A174" display="Séquence 4" xr:uid="{00000000-0004-0000-0400-0000AD000000}"/>
    <hyperlink ref="A226" location="Séquences!A218" display="Séquence 5" xr:uid="{00000000-0004-0000-0400-0000AE000000}"/>
    <hyperlink ref="A227" location="Séquences!A263" display="Séquence 6" xr:uid="{00000000-0004-0000-0400-0000AF000000}"/>
    <hyperlink ref="A228" location="Séquences!A305" display="Séquence 7" xr:uid="{00000000-0004-0000-0400-0000B0000000}"/>
    <hyperlink ref="A229" location="Séquences!A350" display="Séquence 8" xr:uid="{00000000-0004-0000-0400-0000B1000000}"/>
    <hyperlink ref="A230:A231" location="Séquences!A350" display="Séquence 8" xr:uid="{00000000-0004-0000-0400-0000B2000000}"/>
    <hyperlink ref="A230" location="Séquences!A392" display="Séquence 9" xr:uid="{00000000-0004-0000-0400-0000B3000000}"/>
    <hyperlink ref="A231" location="Séquences!A435" display="Séquence 10" xr:uid="{00000000-0004-0000-0400-0000B4000000}"/>
    <hyperlink ref="A266" location="Séquences!A1" display="Séquence 1" xr:uid="{00000000-0004-0000-0400-0000B5000000}"/>
    <hyperlink ref="A267" location="Séquences!A87" display="Séquence 2" xr:uid="{00000000-0004-0000-0400-0000B6000000}"/>
    <hyperlink ref="A268" location="Séquences!A130" display="Séquence 3" xr:uid="{00000000-0004-0000-0400-0000B7000000}"/>
    <hyperlink ref="A269" location="Séquences!A174" display="Séquence 4" xr:uid="{00000000-0004-0000-0400-0000B8000000}"/>
    <hyperlink ref="A270" location="Séquences!A218" display="Séquence 5" xr:uid="{00000000-0004-0000-0400-0000B9000000}"/>
    <hyperlink ref="A271" location="Séquences!A263" display="Séquence 6" xr:uid="{00000000-0004-0000-0400-0000BA000000}"/>
    <hyperlink ref="A272" location="Séquences!A305" display="Séquence 7" xr:uid="{00000000-0004-0000-0400-0000BB000000}"/>
    <hyperlink ref="A273" location="Séquences!A350" display="Séquence 8" xr:uid="{00000000-0004-0000-0400-0000BC000000}"/>
    <hyperlink ref="A274:A275" location="Séquences!A350" display="Séquence 8" xr:uid="{00000000-0004-0000-0400-0000BD000000}"/>
    <hyperlink ref="A274" location="Séquences!A392" display="Séquence 9" xr:uid="{00000000-0004-0000-0400-0000BE000000}"/>
    <hyperlink ref="A275" location="Séquences!A435" display="Séquence 10" xr:uid="{00000000-0004-0000-0400-0000BF000000}"/>
    <hyperlink ref="A309" location="Séquences!A1" display="Séquence 1" xr:uid="{00000000-0004-0000-0400-0000C0000000}"/>
    <hyperlink ref="A310" location="Séquences!A87" display="Séquence 2" xr:uid="{00000000-0004-0000-0400-0000C1000000}"/>
    <hyperlink ref="A311" location="Séquences!A130" display="Séquence 3" xr:uid="{00000000-0004-0000-0400-0000C2000000}"/>
    <hyperlink ref="A312" location="Séquences!A174" display="Séquence 4" xr:uid="{00000000-0004-0000-0400-0000C3000000}"/>
    <hyperlink ref="A313" location="Séquences!A218" display="Séquence 5" xr:uid="{00000000-0004-0000-0400-0000C4000000}"/>
    <hyperlink ref="A314" location="Séquences!A263" display="Séquence 6" xr:uid="{00000000-0004-0000-0400-0000C5000000}"/>
    <hyperlink ref="A315" location="Séquences!A305" display="Séquence 7" xr:uid="{00000000-0004-0000-0400-0000C6000000}"/>
    <hyperlink ref="A316" location="Séquences!A350" display="Séquence 8" xr:uid="{00000000-0004-0000-0400-0000C7000000}"/>
    <hyperlink ref="A317:A318" location="Séquences!A350" display="Séquence 8" xr:uid="{00000000-0004-0000-0400-0000C8000000}"/>
    <hyperlink ref="A317" location="Séquences!A392" display="Séquence 9" xr:uid="{00000000-0004-0000-0400-0000C9000000}"/>
    <hyperlink ref="A318" location="Séquences!A435" display="Séquence 10" xr:uid="{00000000-0004-0000-0400-0000CA000000}"/>
    <hyperlink ref="A352" location="Séquences!A1" display="Séquence 1" xr:uid="{00000000-0004-0000-0400-0000CB000000}"/>
    <hyperlink ref="A353" location="Séquences!A87" display="Séquence 2" xr:uid="{00000000-0004-0000-0400-0000CC000000}"/>
    <hyperlink ref="A354" location="Séquences!A130" display="Séquence 3" xr:uid="{00000000-0004-0000-0400-0000CD000000}"/>
    <hyperlink ref="A355" location="Séquences!A174" display="Séquence 4" xr:uid="{00000000-0004-0000-0400-0000CE000000}"/>
    <hyperlink ref="A356" location="Séquences!A218" display="Séquence 5" xr:uid="{00000000-0004-0000-0400-0000CF000000}"/>
    <hyperlink ref="A357" location="Séquences!A263" display="Séquence 6" xr:uid="{00000000-0004-0000-0400-0000D0000000}"/>
    <hyperlink ref="A358" location="Séquences!A305" display="Séquence 7" xr:uid="{00000000-0004-0000-0400-0000D1000000}"/>
    <hyperlink ref="A359" location="Séquences!A350" display="Séquence 8" xr:uid="{00000000-0004-0000-0400-0000D2000000}"/>
    <hyperlink ref="A360:A361" location="Séquences!A350" display="Séquence 8" xr:uid="{00000000-0004-0000-0400-0000D3000000}"/>
    <hyperlink ref="A360" location="Séquences!A392" display="Séquence 9" xr:uid="{00000000-0004-0000-0400-0000D4000000}"/>
    <hyperlink ref="A361" location="Séquences!A435" display="Séquence 10" xr:uid="{00000000-0004-0000-0400-0000D5000000}"/>
    <hyperlink ref="A395" location="Séquences!A1" display="Séquence 1" xr:uid="{00000000-0004-0000-0400-0000D6000000}"/>
    <hyperlink ref="A396" location="Séquences!A87" display="Séquence 2" xr:uid="{00000000-0004-0000-0400-0000D7000000}"/>
    <hyperlink ref="A397" location="Séquences!A130" display="Séquence 3" xr:uid="{00000000-0004-0000-0400-0000D8000000}"/>
    <hyperlink ref="A398" location="Séquences!A174" display="Séquence 4" xr:uid="{00000000-0004-0000-0400-0000D9000000}"/>
    <hyperlink ref="A399" location="Séquences!A218" display="Séquence 5" xr:uid="{00000000-0004-0000-0400-0000DA000000}"/>
    <hyperlink ref="A400" location="Séquences!A263" display="Séquence 6" xr:uid="{00000000-0004-0000-0400-0000DB000000}"/>
    <hyperlink ref="A401" location="Séquences!A305" display="Séquence 7" xr:uid="{00000000-0004-0000-0400-0000DC000000}"/>
    <hyperlink ref="A402" location="Séquences!A350" display="Séquence 8" xr:uid="{00000000-0004-0000-0400-0000DD000000}"/>
    <hyperlink ref="A403:A404" location="Séquences!A350" display="Séquence 8" xr:uid="{00000000-0004-0000-0400-0000DE000000}"/>
    <hyperlink ref="A403" location="Séquences!A392" display="Séquence 9" xr:uid="{00000000-0004-0000-0400-0000DF000000}"/>
    <hyperlink ref="A404" location="Séquences!A435" display="Séquence 10" xr:uid="{00000000-0004-0000-0400-0000E0000000}"/>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04"/>
  <sheetViews>
    <sheetView topLeftCell="A181" zoomScale="70" zoomScaleNormal="70" workbookViewId="0">
      <selection activeCell="A388" sqref="A388:I388"/>
    </sheetView>
  </sheetViews>
  <sheetFormatPr baseColWidth="10" defaultRowHeight="15"/>
  <cols>
    <col min="1" max="1" width="54" style="38" customWidth="1"/>
    <col min="2" max="2" width="16.7109375" style="38" customWidth="1"/>
    <col min="3" max="8" width="6.7109375" style="162" customWidth="1"/>
    <col min="9" max="9" width="46.5703125" style="38" customWidth="1"/>
    <col min="10" max="16384" width="11.42578125" style="38"/>
  </cols>
  <sheetData>
    <row r="1" spans="1:9" ht="24" thickBot="1">
      <c r="A1" s="961" t="s">
        <v>99</v>
      </c>
      <c r="B1" s="962"/>
      <c r="C1" s="962"/>
      <c r="D1" s="962"/>
      <c r="E1" s="962"/>
      <c r="F1" s="962"/>
      <c r="G1" s="962"/>
      <c r="H1" s="962"/>
      <c r="I1" s="963"/>
    </row>
    <row r="2" spans="1:9" ht="19.5" thickBot="1">
      <c r="A2" s="964" t="s">
        <v>100</v>
      </c>
      <c r="B2" s="965"/>
      <c r="C2" s="965"/>
      <c r="D2" s="965"/>
      <c r="E2" s="965"/>
      <c r="F2" s="965"/>
      <c r="G2" s="965"/>
      <c r="H2" s="965"/>
      <c r="I2" s="966"/>
    </row>
    <row r="3" spans="1:9" ht="35.1" hidden="1" customHeight="1">
      <c r="A3" s="39" t="s">
        <v>101</v>
      </c>
      <c r="B3" s="39" t="s">
        <v>102</v>
      </c>
      <c r="C3" s="40" t="s">
        <v>31</v>
      </c>
      <c r="D3" s="40" t="s">
        <v>32</v>
      </c>
      <c r="E3" s="40" t="s">
        <v>103</v>
      </c>
      <c r="F3" s="40" t="s">
        <v>104</v>
      </c>
      <c r="G3" s="40" t="s">
        <v>105</v>
      </c>
      <c r="H3" s="40" t="s">
        <v>106</v>
      </c>
      <c r="I3" s="39" t="s">
        <v>107</v>
      </c>
    </row>
    <row r="4" spans="1:9" ht="68.25" hidden="1" customHeight="1">
      <c r="A4" s="41" t="s">
        <v>108</v>
      </c>
      <c r="B4" s="967" t="s">
        <v>40</v>
      </c>
      <c r="C4" s="968">
        <v>2</v>
      </c>
      <c r="D4" s="968" t="s">
        <v>40</v>
      </c>
      <c r="E4" s="968">
        <v>3</v>
      </c>
      <c r="F4" s="968" t="s">
        <v>40</v>
      </c>
      <c r="G4" s="968" t="s">
        <v>40</v>
      </c>
      <c r="H4" s="968" t="s">
        <v>40</v>
      </c>
      <c r="I4" s="969" t="s">
        <v>109</v>
      </c>
    </row>
    <row r="5" spans="1:9" ht="24" hidden="1" customHeight="1">
      <c r="A5" s="42" t="s">
        <v>110</v>
      </c>
      <c r="B5" s="967"/>
      <c r="C5" s="968"/>
      <c r="D5" s="968"/>
      <c r="E5" s="968"/>
      <c r="F5" s="968"/>
      <c r="G5" s="968"/>
      <c r="H5" s="968"/>
      <c r="I5" s="970"/>
    </row>
    <row r="6" spans="1:9" ht="45.75" hidden="1" thickBot="1">
      <c r="A6" s="41" t="s">
        <v>111</v>
      </c>
      <c r="B6" s="967" t="s">
        <v>40</v>
      </c>
      <c r="C6" s="968">
        <v>2</v>
      </c>
      <c r="D6" s="968" t="s">
        <v>40</v>
      </c>
      <c r="E6" s="968">
        <v>3</v>
      </c>
      <c r="F6" s="968" t="s">
        <v>40</v>
      </c>
      <c r="G6" s="968" t="s">
        <v>40</v>
      </c>
      <c r="H6" s="971" t="s">
        <v>40</v>
      </c>
      <c r="I6" s="43" t="s">
        <v>112</v>
      </c>
    </row>
    <row r="7" spans="1:9" ht="60.75" hidden="1" thickBot="1">
      <c r="A7" s="41" t="s">
        <v>113</v>
      </c>
      <c r="B7" s="967"/>
      <c r="C7" s="968"/>
      <c r="D7" s="968"/>
      <c r="E7" s="968"/>
      <c r="F7" s="968"/>
      <c r="G7" s="968"/>
      <c r="H7" s="971"/>
      <c r="I7" s="44" t="s">
        <v>114</v>
      </c>
    </row>
    <row r="8" spans="1:9" ht="45.75" hidden="1" thickBot="1">
      <c r="A8" s="41" t="s">
        <v>115</v>
      </c>
      <c r="B8" s="967" t="s">
        <v>40</v>
      </c>
      <c r="C8" s="968">
        <v>2</v>
      </c>
      <c r="D8" s="968" t="s">
        <v>40</v>
      </c>
      <c r="E8" s="968" t="s">
        <v>40</v>
      </c>
      <c r="F8" s="968" t="s">
        <v>40</v>
      </c>
      <c r="G8" s="968" t="s">
        <v>40</v>
      </c>
      <c r="H8" s="971" t="s">
        <v>40</v>
      </c>
      <c r="I8" s="43" t="s">
        <v>116</v>
      </c>
    </row>
    <row r="9" spans="1:9" ht="45.75" hidden="1" thickBot="1">
      <c r="A9" s="41" t="s">
        <v>117</v>
      </c>
      <c r="B9" s="967"/>
      <c r="C9" s="968"/>
      <c r="D9" s="968"/>
      <c r="E9" s="968"/>
      <c r="F9" s="968"/>
      <c r="G9" s="968"/>
      <c r="H9" s="971"/>
      <c r="I9" s="44" t="s">
        <v>114</v>
      </c>
    </row>
    <row r="10" spans="1:9" ht="69" hidden="1" customHeight="1">
      <c r="A10" s="41" t="s">
        <v>118</v>
      </c>
      <c r="B10" s="45" t="s">
        <v>40</v>
      </c>
      <c r="C10" s="46">
        <v>2</v>
      </c>
      <c r="D10" s="46" t="s">
        <v>40</v>
      </c>
      <c r="E10" s="46">
        <v>3</v>
      </c>
      <c r="F10" s="46" t="s">
        <v>40</v>
      </c>
      <c r="G10" s="46" t="s">
        <v>40</v>
      </c>
      <c r="H10" s="46" t="s">
        <v>40</v>
      </c>
      <c r="I10" s="47" t="s">
        <v>119</v>
      </c>
    </row>
    <row r="11" spans="1:9" ht="35.1" hidden="1" customHeight="1">
      <c r="A11" s="39" t="s">
        <v>120</v>
      </c>
      <c r="B11" s="39" t="s">
        <v>102</v>
      </c>
      <c r="C11" s="40" t="s">
        <v>31</v>
      </c>
      <c r="D11" s="40" t="s">
        <v>32</v>
      </c>
      <c r="E11" s="40" t="s">
        <v>103</v>
      </c>
      <c r="F11" s="40" t="s">
        <v>104</v>
      </c>
      <c r="G11" s="40" t="s">
        <v>105</v>
      </c>
      <c r="H11" s="40" t="s">
        <v>106</v>
      </c>
      <c r="I11" s="39" t="s">
        <v>107</v>
      </c>
    </row>
    <row r="12" spans="1:9" ht="81" hidden="1" customHeight="1">
      <c r="A12" s="41" t="s">
        <v>121</v>
      </c>
      <c r="B12" s="48" t="s">
        <v>40</v>
      </c>
      <c r="C12" s="46">
        <v>2</v>
      </c>
      <c r="D12" s="46" t="s">
        <v>40</v>
      </c>
      <c r="E12" s="49"/>
      <c r="F12" s="973" t="s">
        <v>122</v>
      </c>
      <c r="G12" s="973"/>
      <c r="H12" s="49"/>
      <c r="I12" s="50" t="s">
        <v>123</v>
      </c>
    </row>
    <row r="13" spans="1:9" ht="30.75" hidden="1" thickBot="1">
      <c r="A13" s="41" t="s">
        <v>124</v>
      </c>
      <c r="B13" s="48" t="s">
        <v>40</v>
      </c>
      <c r="C13" s="46" t="s">
        <v>40</v>
      </c>
      <c r="D13" s="46" t="s">
        <v>40</v>
      </c>
      <c r="E13" s="49"/>
      <c r="F13" s="968">
        <v>2</v>
      </c>
      <c r="G13" s="968"/>
      <c r="H13" s="49"/>
      <c r="I13" s="51" t="s">
        <v>125</v>
      </c>
    </row>
    <row r="14" spans="1:9" ht="15.75" hidden="1" thickBot="1">
      <c r="A14" s="39" t="s">
        <v>126</v>
      </c>
      <c r="B14" s="39" t="s">
        <v>102</v>
      </c>
      <c r="C14" s="40" t="s">
        <v>31</v>
      </c>
      <c r="D14" s="40" t="s">
        <v>32</v>
      </c>
      <c r="E14" s="40" t="s">
        <v>103</v>
      </c>
      <c r="F14" s="40" t="s">
        <v>104</v>
      </c>
      <c r="G14" s="40" t="s">
        <v>105</v>
      </c>
      <c r="H14" s="40" t="s">
        <v>106</v>
      </c>
      <c r="I14" s="39" t="s">
        <v>107</v>
      </c>
    </row>
    <row r="15" spans="1:9" ht="150.75" hidden="1" customHeight="1">
      <c r="A15" s="41" t="s">
        <v>127</v>
      </c>
      <c r="B15" s="48" t="s">
        <v>40</v>
      </c>
      <c r="C15" s="46">
        <v>1</v>
      </c>
      <c r="D15" s="46" t="s">
        <v>40</v>
      </c>
      <c r="E15" s="46" t="s">
        <v>40</v>
      </c>
      <c r="F15" s="46" t="s">
        <v>40</v>
      </c>
      <c r="G15" s="46" t="s">
        <v>40</v>
      </c>
      <c r="H15" s="46" t="s">
        <v>40</v>
      </c>
      <c r="I15" s="969" t="s">
        <v>128</v>
      </c>
    </row>
    <row r="16" spans="1:9" ht="45.75" hidden="1" thickBot="1">
      <c r="A16" s="41" t="s">
        <v>129</v>
      </c>
      <c r="B16" s="967" t="s">
        <v>40</v>
      </c>
      <c r="C16" s="968">
        <v>2</v>
      </c>
      <c r="D16" s="968" t="s">
        <v>40</v>
      </c>
      <c r="E16" s="968" t="s">
        <v>40</v>
      </c>
      <c r="F16" s="968" t="s">
        <v>40</v>
      </c>
      <c r="G16" s="968" t="s">
        <v>40</v>
      </c>
      <c r="H16" s="968" t="s">
        <v>40</v>
      </c>
      <c r="I16" s="969"/>
    </row>
    <row r="17" spans="1:9" ht="78.75" hidden="1" customHeight="1">
      <c r="A17" s="41" t="s">
        <v>130</v>
      </c>
      <c r="B17" s="967"/>
      <c r="C17" s="968"/>
      <c r="D17" s="968"/>
      <c r="E17" s="968"/>
      <c r="F17" s="968"/>
      <c r="G17" s="968"/>
      <c r="H17" s="968"/>
      <c r="I17" s="969"/>
    </row>
    <row r="18" spans="1:9" ht="30.75" hidden="1" thickBot="1">
      <c r="A18" s="41" t="s">
        <v>131</v>
      </c>
      <c r="B18" s="972" t="s">
        <v>40</v>
      </c>
      <c r="C18" s="968">
        <v>2</v>
      </c>
      <c r="D18" s="968" t="s">
        <v>40</v>
      </c>
      <c r="E18" s="968" t="s">
        <v>40</v>
      </c>
      <c r="F18" s="968" t="s">
        <v>40</v>
      </c>
      <c r="G18" s="968" t="s">
        <v>40</v>
      </c>
      <c r="H18" s="968" t="s">
        <v>40</v>
      </c>
      <c r="I18" s="969"/>
    </row>
    <row r="19" spans="1:9" ht="45.75" hidden="1" thickBot="1">
      <c r="A19" s="110" t="s">
        <v>132</v>
      </c>
      <c r="B19" s="972"/>
      <c r="C19" s="968"/>
      <c r="D19" s="968"/>
      <c r="E19" s="968"/>
      <c r="F19" s="968"/>
      <c r="G19" s="968"/>
      <c r="H19" s="968"/>
      <c r="I19" s="969"/>
    </row>
    <row r="20" spans="1:9" ht="126" hidden="1" customHeight="1">
      <c r="A20" s="58" t="s">
        <v>133</v>
      </c>
      <c r="B20" s="985" t="s">
        <v>40</v>
      </c>
      <c r="C20" s="968">
        <v>2</v>
      </c>
      <c r="D20" s="968" t="s">
        <v>40</v>
      </c>
      <c r="E20" s="968" t="s">
        <v>40</v>
      </c>
      <c r="F20" s="968" t="s">
        <v>40</v>
      </c>
      <c r="G20" s="922" t="s">
        <v>40</v>
      </c>
      <c r="H20" s="922" t="s">
        <v>40</v>
      </c>
      <c r="I20" s="969" t="s">
        <v>134</v>
      </c>
    </row>
    <row r="21" spans="1:9" ht="15.75" hidden="1" thickBot="1">
      <c r="A21" s="60" t="s">
        <v>135</v>
      </c>
      <c r="B21" s="985"/>
      <c r="C21" s="968"/>
      <c r="D21" s="968"/>
      <c r="E21" s="968"/>
      <c r="F21" s="968"/>
      <c r="G21" s="924"/>
      <c r="H21" s="924"/>
      <c r="I21" s="969"/>
    </row>
    <row r="22" spans="1:9" ht="19.5" thickBot="1">
      <c r="A22" s="1057" t="s">
        <v>136</v>
      </c>
      <c r="B22" s="974"/>
      <c r="C22" s="974"/>
      <c r="D22" s="974"/>
      <c r="E22" s="974"/>
      <c r="F22" s="974"/>
      <c r="G22" s="974"/>
      <c r="H22" s="974"/>
      <c r="I22" s="974"/>
    </row>
    <row r="23" spans="1:9" ht="35.1" hidden="1" customHeight="1">
      <c r="A23" s="39" t="s">
        <v>137</v>
      </c>
      <c r="B23" s="39" t="s">
        <v>102</v>
      </c>
      <c r="C23" s="40" t="s">
        <v>31</v>
      </c>
      <c r="D23" s="40" t="s">
        <v>32</v>
      </c>
      <c r="E23" s="40" t="s">
        <v>103</v>
      </c>
      <c r="F23" s="40" t="s">
        <v>104</v>
      </c>
      <c r="G23" s="40" t="s">
        <v>105</v>
      </c>
      <c r="H23" s="40" t="s">
        <v>106</v>
      </c>
      <c r="I23" s="39" t="s">
        <v>107</v>
      </c>
    </row>
    <row r="24" spans="1:9" ht="57" hidden="1" customHeight="1">
      <c r="A24" s="41" t="s">
        <v>138</v>
      </c>
      <c r="B24" s="45" t="s">
        <v>40</v>
      </c>
      <c r="C24" s="46">
        <v>1</v>
      </c>
      <c r="D24" s="46" t="s">
        <v>40</v>
      </c>
      <c r="E24" s="46" t="s">
        <v>40</v>
      </c>
      <c r="F24" s="46" t="s">
        <v>40</v>
      </c>
      <c r="G24" s="46" t="s">
        <v>40</v>
      </c>
      <c r="H24" s="46" t="s">
        <v>40</v>
      </c>
      <c r="I24" s="51" t="s">
        <v>139</v>
      </c>
    </row>
    <row r="25" spans="1:9" ht="30.75" hidden="1" thickBot="1">
      <c r="A25" s="41" t="s">
        <v>140</v>
      </c>
      <c r="B25" s="45" t="s">
        <v>40</v>
      </c>
      <c r="C25" s="46">
        <v>2</v>
      </c>
      <c r="D25" s="46" t="s">
        <v>40</v>
      </c>
      <c r="E25" s="968">
        <v>3</v>
      </c>
      <c r="F25" s="968"/>
      <c r="G25" s="968"/>
      <c r="H25" s="968"/>
      <c r="I25" s="51" t="s">
        <v>141</v>
      </c>
    </row>
    <row r="26" spans="1:9" ht="35.1" hidden="1" customHeight="1">
      <c r="A26" s="52" t="s">
        <v>142</v>
      </c>
      <c r="B26" s="52" t="s">
        <v>102</v>
      </c>
      <c r="C26" s="53" t="s">
        <v>31</v>
      </c>
      <c r="D26" s="53" t="s">
        <v>32</v>
      </c>
      <c r="E26" s="53" t="s">
        <v>103</v>
      </c>
      <c r="F26" s="53" t="s">
        <v>104</v>
      </c>
      <c r="G26" s="53" t="s">
        <v>105</v>
      </c>
      <c r="H26" s="53" t="s">
        <v>106</v>
      </c>
      <c r="I26" s="54" t="s">
        <v>107</v>
      </c>
    </row>
    <row r="27" spans="1:9" ht="15.75" hidden="1" thickBot="1">
      <c r="A27" s="975" t="s">
        <v>143</v>
      </c>
      <c r="B27" s="967" t="s">
        <v>40</v>
      </c>
      <c r="C27" s="968">
        <v>1</v>
      </c>
      <c r="D27" s="968" t="s">
        <v>40</v>
      </c>
      <c r="E27" s="968" t="s">
        <v>40</v>
      </c>
      <c r="F27" s="968" t="s">
        <v>40</v>
      </c>
      <c r="G27" s="922" t="s">
        <v>40</v>
      </c>
      <c r="H27" s="976" t="s">
        <v>40</v>
      </c>
      <c r="I27" s="43" t="s">
        <v>144</v>
      </c>
    </row>
    <row r="28" spans="1:9" ht="30.75" hidden="1" thickBot="1">
      <c r="A28" s="975"/>
      <c r="B28" s="967"/>
      <c r="C28" s="968"/>
      <c r="D28" s="968"/>
      <c r="E28" s="968"/>
      <c r="F28" s="968"/>
      <c r="G28" s="923"/>
      <c r="H28" s="977"/>
      <c r="I28" s="55" t="s">
        <v>145</v>
      </c>
    </row>
    <row r="29" spans="1:9" ht="60.75" hidden="1" thickBot="1">
      <c r="A29" s="975"/>
      <c r="B29" s="967"/>
      <c r="C29" s="968"/>
      <c r="D29" s="968"/>
      <c r="E29" s="968"/>
      <c r="F29" s="968"/>
      <c r="G29" s="924"/>
      <c r="H29" s="978"/>
      <c r="I29" s="44" t="s">
        <v>146</v>
      </c>
    </row>
    <row r="30" spans="1:9" ht="115.5" hidden="1" customHeight="1">
      <c r="A30" s="975" t="s">
        <v>147</v>
      </c>
      <c r="B30" s="979" t="s">
        <v>40</v>
      </c>
      <c r="C30" s="968">
        <v>2</v>
      </c>
      <c r="D30" s="968" t="s">
        <v>40</v>
      </c>
      <c r="E30" s="968" t="s">
        <v>40</v>
      </c>
      <c r="F30" s="980"/>
      <c r="G30" s="922" t="s">
        <v>40</v>
      </c>
      <c r="H30" s="922" t="s">
        <v>40</v>
      </c>
      <c r="I30" s="47" t="s">
        <v>148</v>
      </c>
    </row>
    <row r="31" spans="1:9" ht="112.5" hidden="1" customHeight="1">
      <c r="A31" s="975"/>
      <c r="B31" s="979"/>
      <c r="C31" s="968"/>
      <c r="D31" s="968"/>
      <c r="E31" s="968"/>
      <c r="F31" s="981"/>
      <c r="G31" s="924"/>
      <c r="H31" s="924"/>
      <c r="I31" s="51" t="s">
        <v>149</v>
      </c>
    </row>
    <row r="32" spans="1:9" ht="60.75" hidden="1" customHeight="1">
      <c r="A32" s="975" t="s">
        <v>150</v>
      </c>
      <c r="B32" s="979" t="s">
        <v>40</v>
      </c>
      <c r="C32" s="968">
        <v>2</v>
      </c>
      <c r="D32" s="968" t="s">
        <v>40</v>
      </c>
      <c r="E32" s="968">
        <v>3</v>
      </c>
      <c r="F32" s="968"/>
      <c r="G32" s="968"/>
      <c r="H32" s="968"/>
      <c r="I32" s="51" t="s">
        <v>151</v>
      </c>
    </row>
    <row r="33" spans="1:9" ht="30.75" hidden="1" thickBot="1">
      <c r="A33" s="995"/>
      <c r="B33" s="979"/>
      <c r="C33" s="968"/>
      <c r="D33" s="968"/>
      <c r="E33" s="968"/>
      <c r="F33" s="968"/>
      <c r="G33" s="968"/>
      <c r="H33" s="968"/>
      <c r="I33" s="51" t="s">
        <v>152</v>
      </c>
    </row>
    <row r="34" spans="1:9" ht="30.75" hidden="1" thickBot="1">
      <c r="A34" s="58" t="s">
        <v>153</v>
      </c>
      <c r="B34" s="985" t="s">
        <v>40</v>
      </c>
      <c r="C34" s="968">
        <v>2</v>
      </c>
      <c r="D34" s="968" t="s">
        <v>40</v>
      </c>
      <c r="E34" s="968">
        <v>3</v>
      </c>
      <c r="F34" s="968"/>
      <c r="G34" s="968"/>
      <c r="H34" s="968"/>
      <c r="I34" s="51" t="s">
        <v>154</v>
      </c>
    </row>
    <row r="35" spans="1:9" ht="90" hidden="1" customHeight="1">
      <c r="A35" s="59" t="s">
        <v>155</v>
      </c>
      <c r="B35" s="985"/>
      <c r="C35" s="968"/>
      <c r="D35" s="968"/>
      <c r="E35" s="968"/>
      <c r="F35" s="968"/>
      <c r="G35" s="968"/>
      <c r="H35" s="968"/>
      <c r="I35" s="56" t="s">
        <v>156</v>
      </c>
    </row>
    <row r="36" spans="1:9" ht="73.5" hidden="1" customHeight="1">
      <c r="A36" s="60" t="s">
        <v>157</v>
      </c>
      <c r="B36" s="985"/>
      <c r="C36" s="968"/>
      <c r="D36" s="968"/>
      <c r="E36" s="968"/>
      <c r="F36" s="968"/>
      <c r="G36" s="968"/>
      <c r="H36" s="968"/>
      <c r="I36" s="56" t="s">
        <v>158</v>
      </c>
    </row>
    <row r="37" spans="1:9" ht="30.75" hidden="1" thickBot="1">
      <c r="A37" s="996" t="s">
        <v>159</v>
      </c>
      <c r="B37" s="979" t="s">
        <v>40</v>
      </c>
      <c r="C37" s="968">
        <v>2</v>
      </c>
      <c r="D37" s="968" t="s">
        <v>40</v>
      </c>
      <c r="E37" s="968">
        <v>3</v>
      </c>
      <c r="F37" s="968"/>
      <c r="G37" s="968"/>
      <c r="H37" s="968"/>
      <c r="I37" s="51" t="s">
        <v>160</v>
      </c>
    </row>
    <row r="38" spans="1:9" ht="30.75" hidden="1" thickBot="1">
      <c r="A38" s="975"/>
      <c r="B38" s="979"/>
      <c r="C38" s="968"/>
      <c r="D38" s="968"/>
      <c r="E38" s="968"/>
      <c r="F38" s="968"/>
      <c r="G38" s="968"/>
      <c r="H38" s="968"/>
      <c r="I38" s="56" t="s">
        <v>161</v>
      </c>
    </row>
    <row r="39" spans="1:9" ht="30.75" hidden="1" thickBot="1">
      <c r="A39" s="975"/>
      <c r="B39" s="979"/>
      <c r="C39" s="968"/>
      <c r="D39" s="968"/>
      <c r="E39" s="968"/>
      <c r="F39" s="968"/>
      <c r="G39" s="968"/>
      <c r="H39" s="968"/>
      <c r="I39" s="56" t="s">
        <v>162</v>
      </c>
    </row>
    <row r="40" spans="1:9" ht="45.75" hidden="1" thickBot="1">
      <c r="A40" s="975"/>
      <c r="B40" s="979"/>
      <c r="C40" s="968"/>
      <c r="D40" s="968"/>
      <c r="E40" s="968"/>
      <c r="F40" s="968"/>
      <c r="G40" s="968"/>
      <c r="H40" s="968"/>
      <c r="I40" s="56" t="s">
        <v>163</v>
      </c>
    </row>
    <row r="41" spans="1:9" ht="19.5" thickBot="1">
      <c r="A41" s="964" t="s">
        <v>164</v>
      </c>
      <c r="B41" s="965"/>
      <c r="C41" s="965"/>
      <c r="D41" s="965"/>
      <c r="E41" s="965"/>
      <c r="F41" s="965"/>
      <c r="G41" s="965"/>
      <c r="H41" s="965"/>
      <c r="I41" s="966"/>
    </row>
    <row r="42" spans="1:9" ht="35.1" hidden="1" customHeight="1">
      <c r="A42" s="39" t="s">
        <v>165</v>
      </c>
      <c r="B42" s="39" t="s">
        <v>102</v>
      </c>
      <c r="C42" s="40" t="s">
        <v>31</v>
      </c>
      <c r="D42" s="40" t="s">
        <v>32</v>
      </c>
      <c r="E42" s="40" t="s">
        <v>103</v>
      </c>
      <c r="F42" s="40" t="s">
        <v>104</v>
      </c>
      <c r="G42" s="40" t="s">
        <v>105</v>
      </c>
      <c r="H42" s="40" t="s">
        <v>106</v>
      </c>
      <c r="I42" s="39" t="s">
        <v>107</v>
      </c>
    </row>
    <row r="43" spans="1:9" ht="45.75" hidden="1" thickBot="1">
      <c r="A43" s="41" t="s">
        <v>166</v>
      </c>
      <c r="B43" s="48" t="s">
        <v>40</v>
      </c>
      <c r="C43" s="46">
        <v>2</v>
      </c>
      <c r="D43" s="46" t="s">
        <v>40</v>
      </c>
      <c r="E43" s="46" t="s">
        <v>40</v>
      </c>
      <c r="F43" s="46" t="s">
        <v>40</v>
      </c>
      <c r="G43" s="46" t="s">
        <v>40</v>
      </c>
      <c r="H43" s="46" t="s">
        <v>40</v>
      </c>
      <c r="I43" s="51" t="s">
        <v>167</v>
      </c>
    </row>
    <row r="44" spans="1:9" ht="30.75" hidden="1" thickBot="1">
      <c r="A44" s="41" t="s">
        <v>168</v>
      </c>
      <c r="B44" s="45" t="s">
        <v>40</v>
      </c>
      <c r="C44" s="46">
        <v>2</v>
      </c>
      <c r="D44" s="46" t="s">
        <v>40</v>
      </c>
      <c r="E44" s="46" t="s">
        <v>40</v>
      </c>
      <c r="F44" s="46" t="s">
        <v>40</v>
      </c>
      <c r="G44" s="46" t="s">
        <v>40</v>
      </c>
      <c r="H44" s="46" t="s">
        <v>40</v>
      </c>
      <c r="I44" s="51" t="s">
        <v>169</v>
      </c>
    </row>
    <row r="45" spans="1:9" ht="30.75" hidden="1" thickBot="1">
      <c r="A45" s="41" t="s">
        <v>170</v>
      </c>
      <c r="B45" s="48" t="s">
        <v>40</v>
      </c>
      <c r="C45" s="46">
        <v>2</v>
      </c>
      <c r="D45" s="46" t="s">
        <v>40</v>
      </c>
      <c r="E45" s="46" t="s">
        <v>40</v>
      </c>
      <c r="F45" s="46" t="s">
        <v>40</v>
      </c>
      <c r="G45" s="46" t="s">
        <v>40</v>
      </c>
      <c r="H45" s="46" t="s">
        <v>40</v>
      </c>
      <c r="I45" s="51" t="s">
        <v>171</v>
      </c>
    </row>
    <row r="46" spans="1:9" ht="60.75" hidden="1" thickBot="1">
      <c r="A46" s="41" t="s">
        <v>172</v>
      </c>
      <c r="B46" s="48" t="s">
        <v>40</v>
      </c>
      <c r="C46" s="46">
        <v>2</v>
      </c>
      <c r="D46" s="46" t="s">
        <v>40</v>
      </c>
      <c r="E46" s="46" t="s">
        <v>40</v>
      </c>
      <c r="F46" s="46" t="s">
        <v>40</v>
      </c>
      <c r="G46" s="46" t="s">
        <v>40</v>
      </c>
      <c r="H46" s="46" t="s">
        <v>40</v>
      </c>
      <c r="I46" s="56" t="s">
        <v>173</v>
      </c>
    </row>
    <row r="47" spans="1:9" ht="60.75" hidden="1" thickBot="1">
      <c r="A47" s="41" t="s">
        <v>174</v>
      </c>
      <c r="B47" s="48" t="s">
        <v>40</v>
      </c>
      <c r="C47" s="46">
        <v>2</v>
      </c>
      <c r="D47" s="46" t="s">
        <v>40</v>
      </c>
      <c r="E47" s="46" t="s">
        <v>40</v>
      </c>
      <c r="F47" s="46" t="s">
        <v>40</v>
      </c>
      <c r="G47" s="46" t="s">
        <v>40</v>
      </c>
      <c r="H47" s="46" t="s">
        <v>40</v>
      </c>
      <c r="I47" s="56" t="s">
        <v>175</v>
      </c>
    </row>
    <row r="48" spans="1:9" ht="35.1" hidden="1" customHeight="1">
      <c r="A48" s="57" t="s">
        <v>176</v>
      </c>
      <c r="B48" s="39" t="s">
        <v>102</v>
      </c>
      <c r="C48" s="40" t="s">
        <v>31</v>
      </c>
      <c r="D48" s="40" t="s">
        <v>32</v>
      </c>
      <c r="E48" s="40" t="s">
        <v>103</v>
      </c>
      <c r="F48" s="40" t="s">
        <v>104</v>
      </c>
      <c r="G48" s="40" t="s">
        <v>105</v>
      </c>
      <c r="H48" s="40" t="s">
        <v>106</v>
      </c>
      <c r="I48" s="39" t="s">
        <v>107</v>
      </c>
    </row>
    <row r="49" spans="1:9" ht="15.75" hidden="1" thickBot="1">
      <c r="A49" s="58" t="s">
        <v>177</v>
      </c>
      <c r="B49" s="985" t="s">
        <v>40</v>
      </c>
      <c r="C49" s="968">
        <v>2</v>
      </c>
      <c r="D49" s="968" t="s">
        <v>40</v>
      </c>
      <c r="E49" s="968" t="s">
        <v>40</v>
      </c>
      <c r="F49" s="968" t="s">
        <v>40</v>
      </c>
      <c r="G49" s="968" t="s">
        <v>40</v>
      </c>
      <c r="H49" s="968" t="s">
        <v>40</v>
      </c>
      <c r="I49" s="969" t="s">
        <v>178</v>
      </c>
    </row>
    <row r="50" spans="1:9" ht="15.75" hidden="1" thickBot="1">
      <c r="A50" s="59" t="s">
        <v>179</v>
      </c>
      <c r="B50" s="985"/>
      <c r="C50" s="968"/>
      <c r="D50" s="968"/>
      <c r="E50" s="968"/>
      <c r="F50" s="968"/>
      <c r="G50" s="968"/>
      <c r="H50" s="968"/>
      <c r="I50" s="969"/>
    </row>
    <row r="51" spans="1:9" ht="15.75" hidden="1" thickBot="1">
      <c r="A51" s="60" t="s">
        <v>180</v>
      </c>
      <c r="B51" s="985"/>
      <c r="C51" s="968"/>
      <c r="D51" s="968"/>
      <c r="E51" s="968"/>
      <c r="F51" s="968"/>
      <c r="G51" s="968"/>
      <c r="H51" s="968"/>
      <c r="I51" s="969"/>
    </row>
    <row r="52" spans="1:9" ht="19.5" thickBot="1">
      <c r="A52" s="1057" t="s">
        <v>181</v>
      </c>
      <c r="B52" s="974"/>
      <c r="C52" s="974"/>
      <c r="D52" s="974"/>
      <c r="E52" s="974"/>
      <c r="F52" s="974"/>
      <c r="G52" s="974"/>
      <c r="H52" s="974"/>
      <c r="I52" s="974"/>
    </row>
    <row r="53" spans="1:9" ht="35.1" hidden="1" customHeight="1">
      <c r="A53" s="61" t="s">
        <v>40</v>
      </c>
      <c r="B53" s="39" t="s">
        <v>102</v>
      </c>
      <c r="C53" s="40" t="s">
        <v>31</v>
      </c>
      <c r="D53" s="40" t="s">
        <v>32</v>
      </c>
      <c r="E53" s="40" t="s">
        <v>103</v>
      </c>
      <c r="F53" s="40" t="s">
        <v>104</v>
      </c>
      <c r="G53" s="40" t="s">
        <v>105</v>
      </c>
      <c r="H53" s="40" t="s">
        <v>106</v>
      </c>
      <c r="I53" s="57" t="s">
        <v>107</v>
      </c>
    </row>
    <row r="54" spans="1:9" ht="15.75" hidden="1" thickBot="1">
      <c r="A54" s="975" t="s">
        <v>182</v>
      </c>
      <c r="B54" s="979" t="s">
        <v>40</v>
      </c>
      <c r="C54" s="968">
        <v>2</v>
      </c>
      <c r="D54" s="968" t="s">
        <v>40</v>
      </c>
      <c r="E54" s="968" t="s">
        <v>40</v>
      </c>
      <c r="F54" s="968" t="s">
        <v>40</v>
      </c>
      <c r="G54" s="968" t="s">
        <v>40</v>
      </c>
      <c r="H54" s="971" t="s">
        <v>40</v>
      </c>
      <c r="I54" s="43" t="s">
        <v>183</v>
      </c>
    </row>
    <row r="55" spans="1:9" ht="45.75" hidden="1" thickBot="1">
      <c r="A55" s="975"/>
      <c r="B55" s="979"/>
      <c r="C55" s="968"/>
      <c r="D55" s="968"/>
      <c r="E55" s="968"/>
      <c r="F55" s="968"/>
      <c r="G55" s="968"/>
      <c r="H55" s="971"/>
      <c r="I55" s="44" t="s">
        <v>184</v>
      </c>
    </row>
    <row r="56" spans="1:9" ht="45.75" hidden="1" thickBot="1">
      <c r="A56" s="41" t="s">
        <v>185</v>
      </c>
      <c r="B56" s="45" t="s">
        <v>40</v>
      </c>
      <c r="C56" s="46">
        <v>2</v>
      </c>
      <c r="D56" s="46" t="s">
        <v>40</v>
      </c>
      <c r="E56" s="46" t="s">
        <v>40</v>
      </c>
      <c r="F56" s="46" t="s">
        <v>40</v>
      </c>
      <c r="G56" s="46" t="s">
        <v>40</v>
      </c>
      <c r="H56" s="46" t="s">
        <v>40</v>
      </c>
      <c r="I56" s="47" t="s">
        <v>186</v>
      </c>
    </row>
    <row r="57" spans="1:9" ht="19.5" thickBot="1">
      <c r="A57" s="974" t="s">
        <v>187</v>
      </c>
      <c r="B57" s="974"/>
      <c r="C57" s="974"/>
      <c r="D57" s="974"/>
      <c r="E57" s="974"/>
      <c r="F57" s="974"/>
      <c r="G57" s="974"/>
      <c r="H57" s="974"/>
      <c r="I57" s="974"/>
    </row>
    <row r="58" spans="1:9" ht="35.1" customHeight="1" thickBot="1">
      <c r="A58" s="39" t="s">
        <v>188</v>
      </c>
      <c r="B58" s="39" t="s">
        <v>102</v>
      </c>
      <c r="C58" s="40" t="s">
        <v>31</v>
      </c>
      <c r="D58" s="40" t="s">
        <v>32</v>
      </c>
      <c r="E58" s="40" t="s">
        <v>103</v>
      </c>
      <c r="F58" s="40" t="s">
        <v>104</v>
      </c>
      <c r="G58" s="40" t="s">
        <v>105</v>
      </c>
      <c r="H58" s="40" t="s">
        <v>106</v>
      </c>
      <c r="I58" s="39" t="s">
        <v>107</v>
      </c>
    </row>
    <row r="59" spans="1:9" ht="45.75" hidden="1" thickBot="1">
      <c r="A59" s="41" t="s">
        <v>189</v>
      </c>
      <c r="B59" s="45" t="s">
        <v>40</v>
      </c>
      <c r="C59" s="46">
        <v>2</v>
      </c>
      <c r="D59" s="46" t="s">
        <v>40</v>
      </c>
      <c r="E59" s="46" t="s">
        <v>40</v>
      </c>
      <c r="F59" s="46" t="s">
        <v>40</v>
      </c>
      <c r="G59" s="46" t="s">
        <v>40</v>
      </c>
      <c r="H59" s="46" t="s">
        <v>40</v>
      </c>
      <c r="I59" s="51" t="s">
        <v>190</v>
      </c>
    </row>
    <row r="60" spans="1:9" ht="35.1" customHeight="1" thickBot="1">
      <c r="A60" s="39" t="s">
        <v>191</v>
      </c>
      <c r="B60" s="39" t="s">
        <v>102</v>
      </c>
      <c r="C60" s="40" t="s">
        <v>31</v>
      </c>
      <c r="D60" s="40" t="s">
        <v>32</v>
      </c>
      <c r="E60" s="40" t="s">
        <v>103</v>
      </c>
      <c r="F60" s="40" t="s">
        <v>104</v>
      </c>
      <c r="G60" s="40" t="s">
        <v>105</v>
      </c>
      <c r="H60" s="40" t="s">
        <v>106</v>
      </c>
      <c r="I60" s="39" t="s">
        <v>107</v>
      </c>
    </row>
    <row r="61" spans="1:9" ht="104.25" customHeight="1" thickBot="1">
      <c r="A61" s="41" t="s">
        <v>192</v>
      </c>
      <c r="B61" s="1042" t="s">
        <v>193</v>
      </c>
      <c r="C61" s="46" t="s">
        <v>40</v>
      </c>
      <c r="D61" s="46">
        <v>2</v>
      </c>
      <c r="E61" s="46" t="s">
        <v>40</v>
      </c>
      <c r="F61" s="46" t="s">
        <v>40</v>
      </c>
      <c r="G61" s="46" t="s">
        <v>40</v>
      </c>
      <c r="H61" s="46" t="s">
        <v>40</v>
      </c>
      <c r="I61" s="970" t="s">
        <v>194</v>
      </c>
    </row>
    <row r="62" spans="1:9" ht="30.75" thickBot="1">
      <c r="A62" s="41" t="s">
        <v>195</v>
      </c>
      <c r="B62" s="1015"/>
      <c r="C62" s="46" t="s">
        <v>40</v>
      </c>
      <c r="D62" s="46">
        <v>2</v>
      </c>
      <c r="E62" s="46" t="s">
        <v>40</v>
      </c>
      <c r="F62" s="46" t="s">
        <v>40</v>
      </c>
      <c r="G62" s="46" t="s">
        <v>40</v>
      </c>
      <c r="H62" s="46" t="s">
        <v>40</v>
      </c>
      <c r="I62" s="1032"/>
    </row>
    <row r="63" spans="1:9" ht="35.1" customHeight="1" thickBot="1">
      <c r="A63" s="39" t="s">
        <v>196</v>
      </c>
      <c r="B63" s="39" t="s">
        <v>102</v>
      </c>
      <c r="C63" s="40" t="s">
        <v>31</v>
      </c>
      <c r="D63" s="40" t="s">
        <v>32</v>
      </c>
      <c r="E63" s="40" t="s">
        <v>103</v>
      </c>
      <c r="F63" s="40" t="s">
        <v>104</v>
      </c>
      <c r="G63" s="40" t="s">
        <v>105</v>
      </c>
      <c r="H63" s="40" t="s">
        <v>106</v>
      </c>
      <c r="I63" s="39" t="s">
        <v>107</v>
      </c>
    </row>
    <row r="64" spans="1:9" ht="60.75" customHeight="1" thickBot="1">
      <c r="A64" s="110" t="s">
        <v>197</v>
      </c>
      <c r="B64" s="45" t="s">
        <v>198</v>
      </c>
      <c r="C64" s="46" t="s">
        <v>40</v>
      </c>
      <c r="D64" s="46">
        <v>2</v>
      </c>
      <c r="E64" s="46" t="s">
        <v>40</v>
      </c>
      <c r="F64" s="46" t="s">
        <v>40</v>
      </c>
      <c r="G64" s="46" t="s">
        <v>40</v>
      </c>
      <c r="H64" s="46" t="s">
        <v>40</v>
      </c>
      <c r="I64" s="51" t="s">
        <v>199</v>
      </c>
    </row>
    <row r="65" spans="1:9" ht="47.25" customHeight="1" thickBot="1">
      <c r="A65" s="58" t="s">
        <v>200</v>
      </c>
      <c r="B65" s="928" t="s">
        <v>201</v>
      </c>
      <c r="C65" s="968" t="s">
        <v>40</v>
      </c>
      <c r="D65" s="968">
        <v>2</v>
      </c>
      <c r="E65" s="968">
        <v>3</v>
      </c>
      <c r="F65" s="968">
        <v>3</v>
      </c>
      <c r="G65" s="968">
        <v>3</v>
      </c>
      <c r="H65" s="968" t="s">
        <v>40</v>
      </c>
      <c r="I65" s="969" t="s">
        <v>202</v>
      </c>
    </row>
    <row r="66" spans="1:9" ht="33" thickBot="1">
      <c r="A66" s="98" t="s">
        <v>203</v>
      </c>
      <c r="B66" s="1286"/>
      <c r="C66" s="968"/>
      <c r="D66" s="968"/>
      <c r="E66" s="968"/>
      <c r="F66" s="968"/>
      <c r="G66" s="968"/>
      <c r="H66" s="968"/>
      <c r="I66" s="969"/>
    </row>
    <row r="67" spans="1:9" ht="48" thickBot="1">
      <c r="A67" s="101" t="s">
        <v>204</v>
      </c>
      <c r="B67" s="929"/>
      <c r="C67" s="968"/>
      <c r="D67" s="968"/>
      <c r="E67" s="968"/>
      <c r="F67" s="968"/>
      <c r="G67" s="968"/>
      <c r="H67" s="968"/>
      <c r="I67" s="969"/>
    </row>
    <row r="68" spans="1:9" ht="81" customHeight="1" thickBot="1">
      <c r="A68" s="65" t="s">
        <v>205</v>
      </c>
      <c r="B68" s="45"/>
      <c r="C68" s="46" t="s">
        <v>40</v>
      </c>
      <c r="D68" s="46">
        <v>2</v>
      </c>
      <c r="E68" s="46" t="s">
        <v>40</v>
      </c>
      <c r="F68" s="46" t="s">
        <v>40</v>
      </c>
      <c r="G68" s="46">
        <v>3</v>
      </c>
      <c r="H68" s="46" t="s">
        <v>40</v>
      </c>
      <c r="I68" s="51" t="s">
        <v>206</v>
      </c>
    </row>
    <row r="69" spans="1:9" s="63" customFormat="1" ht="24" thickBot="1">
      <c r="A69" s="961" t="s">
        <v>207</v>
      </c>
      <c r="B69" s="962"/>
      <c r="C69" s="962"/>
      <c r="D69" s="962"/>
      <c r="E69" s="962"/>
      <c r="F69" s="962"/>
      <c r="G69" s="962"/>
      <c r="H69" s="962"/>
      <c r="I69" s="963"/>
    </row>
    <row r="70" spans="1:9" ht="19.5" thickBot="1">
      <c r="A70" s="964" t="s">
        <v>208</v>
      </c>
      <c r="B70" s="965"/>
      <c r="C70" s="965"/>
      <c r="D70" s="965"/>
      <c r="E70" s="965"/>
      <c r="F70" s="965"/>
      <c r="G70" s="965"/>
      <c r="H70" s="965"/>
      <c r="I70" s="966"/>
    </row>
    <row r="71" spans="1:9" ht="35.1" customHeight="1" thickBot="1">
      <c r="A71" s="64" t="s">
        <v>40</v>
      </c>
      <c r="B71" s="39" t="s">
        <v>102</v>
      </c>
      <c r="C71" s="40" t="s">
        <v>31</v>
      </c>
      <c r="D71" s="40" t="s">
        <v>32</v>
      </c>
      <c r="E71" s="40" t="s">
        <v>103</v>
      </c>
      <c r="F71" s="40" t="s">
        <v>104</v>
      </c>
      <c r="G71" s="40" t="s">
        <v>105</v>
      </c>
      <c r="H71" s="40" t="s">
        <v>106</v>
      </c>
      <c r="I71" s="57" t="s">
        <v>107</v>
      </c>
    </row>
    <row r="72" spans="1:9" ht="45.75" thickBot="1">
      <c r="A72" s="58" t="s">
        <v>209</v>
      </c>
      <c r="B72" s="985" t="s">
        <v>210</v>
      </c>
      <c r="C72" s="922" t="s">
        <v>40</v>
      </c>
      <c r="D72" s="968">
        <v>2</v>
      </c>
      <c r="E72" s="976">
        <v>3</v>
      </c>
      <c r="F72" s="990"/>
      <c r="G72" s="990"/>
      <c r="H72" s="990"/>
      <c r="I72" s="43" t="s">
        <v>211</v>
      </c>
    </row>
    <row r="73" spans="1:9" ht="75" customHeight="1" thickBot="1">
      <c r="A73" s="59" t="s">
        <v>212</v>
      </c>
      <c r="B73" s="985"/>
      <c r="C73" s="923"/>
      <c r="D73" s="968"/>
      <c r="E73" s="977"/>
      <c r="F73" s="991"/>
      <c r="G73" s="991"/>
      <c r="H73" s="991"/>
      <c r="I73" s="993" t="s">
        <v>213</v>
      </c>
    </row>
    <row r="74" spans="1:9" ht="15.75" thickBot="1">
      <c r="A74" s="60" t="s">
        <v>214</v>
      </c>
      <c r="B74" s="985"/>
      <c r="C74" s="923"/>
      <c r="D74" s="968"/>
      <c r="E74" s="978"/>
      <c r="F74" s="992"/>
      <c r="G74" s="992"/>
      <c r="H74" s="992"/>
      <c r="I74" s="994"/>
    </row>
    <row r="75" spans="1:9" ht="127.5" customHeight="1" thickBot="1">
      <c r="A75" s="65" t="s">
        <v>215</v>
      </c>
      <c r="B75" s="979"/>
      <c r="C75" s="923"/>
      <c r="D75" s="46">
        <v>2</v>
      </c>
      <c r="E75" s="46" t="s">
        <v>40</v>
      </c>
      <c r="F75" s="46">
        <v>3</v>
      </c>
      <c r="G75" s="46">
        <v>3</v>
      </c>
      <c r="H75" s="46">
        <v>3</v>
      </c>
      <c r="I75" s="47" t="s">
        <v>216</v>
      </c>
    </row>
    <row r="76" spans="1:9" ht="60.75" thickBot="1">
      <c r="A76" s="975" t="s">
        <v>217</v>
      </c>
      <c r="B76" s="979"/>
      <c r="C76" s="923"/>
      <c r="D76" s="968">
        <v>2</v>
      </c>
      <c r="E76" s="968">
        <v>3</v>
      </c>
      <c r="F76" s="968" t="s">
        <v>40</v>
      </c>
      <c r="G76" s="968">
        <v>3</v>
      </c>
      <c r="H76" s="968" t="s">
        <v>40</v>
      </c>
      <c r="I76" s="51" t="s">
        <v>218</v>
      </c>
    </row>
    <row r="77" spans="1:9" ht="45.75" thickBot="1">
      <c r="A77" s="975"/>
      <c r="B77" s="979"/>
      <c r="C77" s="924"/>
      <c r="D77" s="968"/>
      <c r="E77" s="968"/>
      <c r="F77" s="968"/>
      <c r="G77" s="968"/>
      <c r="H77" s="968"/>
      <c r="I77" s="51" t="s">
        <v>219</v>
      </c>
    </row>
    <row r="78" spans="1:9" s="66" customFormat="1" ht="31.5" customHeight="1" thickBot="1">
      <c r="A78" s="964" t="s">
        <v>220</v>
      </c>
      <c r="B78" s="965"/>
      <c r="C78" s="965"/>
      <c r="D78" s="965"/>
      <c r="E78" s="965"/>
      <c r="F78" s="965"/>
      <c r="G78" s="965"/>
      <c r="H78" s="965"/>
      <c r="I78" s="966"/>
    </row>
    <row r="79" spans="1:9" ht="35.1" customHeight="1" thickBot="1">
      <c r="A79" s="57" t="s">
        <v>221</v>
      </c>
      <c r="B79" s="57" t="s">
        <v>102</v>
      </c>
      <c r="C79" s="40" t="s">
        <v>31</v>
      </c>
      <c r="D79" s="40" t="s">
        <v>32</v>
      </c>
      <c r="E79" s="40" t="s">
        <v>103</v>
      </c>
      <c r="F79" s="40" t="s">
        <v>104</v>
      </c>
      <c r="G79" s="40" t="s">
        <v>105</v>
      </c>
      <c r="H79" s="40" t="s">
        <v>106</v>
      </c>
      <c r="I79" s="57" t="s">
        <v>107</v>
      </c>
    </row>
    <row r="80" spans="1:9" ht="44.25" customHeight="1">
      <c r="A80" s="69" t="s">
        <v>222</v>
      </c>
      <c r="B80" s="1060" t="s">
        <v>223</v>
      </c>
      <c r="C80" s="1291" t="s">
        <v>40</v>
      </c>
      <c r="D80" s="1291">
        <v>2</v>
      </c>
      <c r="E80" s="1291">
        <v>3</v>
      </c>
      <c r="F80" s="1291">
        <v>3</v>
      </c>
      <c r="G80" s="1291" t="s">
        <v>40</v>
      </c>
      <c r="H80" s="1287" t="s">
        <v>40</v>
      </c>
      <c r="I80" s="1024" t="s">
        <v>224</v>
      </c>
    </row>
    <row r="81" spans="1:9" ht="75" customHeight="1">
      <c r="A81" s="71" t="s">
        <v>225</v>
      </c>
      <c r="B81" s="1061"/>
      <c r="C81" s="1292"/>
      <c r="D81" s="1292"/>
      <c r="E81" s="1292"/>
      <c r="F81" s="1292"/>
      <c r="G81" s="1292"/>
      <c r="H81" s="1288"/>
      <c r="I81" s="993"/>
    </row>
    <row r="82" spans="1:9" ht="45.75" thickBot="1">
      <c r="A82" s="75" t="s">
        <v>226</v>
      </c>
      <c r="B82" s="112" t="s">
        <v>227</v>
      </c>
      <c r="C82" s="1293"/>
      <c r="D82" s="1293"/>
      <c r="E82" s="1293"/>
      <c r="F82" s="1293"/>
      <c r="G82" s="1293"/>
      <c r="H82" s="1289"/>
      <c r="I82" s="44" t="s">
        <v>228</v>
      </c>
    </row>
    <row r="83" spans="1:9" ht="35.1" customHeight="1" thickBot="1">
      <c r="A83" s="77" t="s">
        <v>229</v>
      </c>
      <c r="B83" s="68" t="s">
        <v>102</v>
      </c>
      <c r="C83" s="40" t="s">
        <v>31</v>
      </c>
      <c r="D83" s="40" t="s">
        <v>32</v>
      </c>
      <c r="E83" s="40" t="s">
        <v>103</v>
      </c>
      <c r="F83" s="40" t="s">
        <v>104</v>
      </c>
      <c r="G83" s="40" t="s">
        <v>105</v>
      </c>
      <c r="H83" s="40" t="s">
        <v>106</v>
      </c>
      <c r="I83" s="77" t="s">
        <v>107</v>
      </c>
    </row>
    <row r="84" spans="1:9" ht="26.25" customHeight="1" thickBot="1">
      <c r="A84" s="1290" t="s">
        <v>230</v>
      </c>
      <c r="B84" s="1031" t="s">
        <v>40</v>
      </c>
      <c r="C84" s="968" t="s">
        <v>40</v>
      </c>
      <c r="D84" s="968">
        <v>2</v>
      </c>
      <c r="E84" s="968">
        <v>3</v>
      </c>
      <c r="F84" s="968" t="s">
        <v>40</v>
      </c>
      <c r="G84" s="968" t="s">
        <v>40</v>
      </c>
      <c r="H84" s="971" t="s">
        <v>40</v>
      </c>
      <c r="I84" s="43" t="s">
        <v>231</v>
      </c>
    </row>
    <row r="85" spans="1:9" ht="57.75" customHeight="1" thickBot="1">
      <c r="A85" s="1002"/>
      <c r="B85" s="1031"/>
      <c r="C85" s="968"/>
      <c r="D85" s="968"/>
      <c r="E85" s="968"/>
      <c r="F85" s="968"/>
      <c r="G85" s="968"/>
      <c r="H85" s="971"/>
      <c r="I85" s="67" t="s">
        <v>232</v>
      </c>
    </row>
    <row r="86" spans="1:9" ht="98.25" customHeight="1" thickBot="1">
      <c r="A86" s="1002" t="s">
        <v>233</v>
      </c>
      <c r="B86" s="1031"/>
      <c r="C86" s="968"/>
      <c r="D86" s="968"/>
      <c r="E86" s="968"/>
      <c r="F86" s="968"/>
      <c r="G86" s="968"/>
      <c r="H86" s="971"/>
      <c r="I86" s="67" t="s">
        <v>234</v>
      </c>
    </row>
    <row r="87" spans="1:9" ht="75.75" thickBot="1">
      <c r="A87" s="1055"/>
      <c r="B87" s="1031"/>
      <c r="C87" s="968"/>
      <c r="D87" s="968"/>
      <c r="E87" s="968"/>
      <c r="F87" s="968"/>
      <c r="G87" s="968"/>
      <c r="H87" s="971"/>
      <c r="I87" s="44" t="s">
        <v>235</v>
      </c>
    </row>
    <row r="88" spans="1:9" ht="35.1" customHeight="1" thickBot="1">
      <c r="A88" s="68" t="s">
        <v>236</v>
      </c>
      <c r="B88" s="39" t="s">
        <v>102</v>
      </c>
      <c r="C88" s="40" t="s">
        <v>31</v>
      </c>
      <c r="D88" s="40" t="s">
        <v>32</v>
      </c>
      <c r="E88" s="40" t="s">
        <v>103</v>
      </c>
      <c r="F88" s="40" t="s">
        <v>104</v>
      </c>
      <c r="G88" s="40" t="s">
        <v>105</v>
      </c>
      <c r="H88" s="40" t="s">
        <v>106</v>
      </c>
      <c r="I88" s="68" t="s">
        <v>107</v>
      </c>
    </row>
    <row r="89" spans="1:9" ht="45.75" hidden="1" thickBot="1">
      <c r="A89" s="41" t="s">
        <v>237</v>
      </c>
      <c r="B89" s="48" t="s">
        <v>40</v>
      </c>
      <c r="C89" s="46" t="s">
        <v>40</v>
      </c>
      <c r="D89" s="46" t="s">
        <v>40</v>
      </c>
      <c r="E89" s="46">
        <v>3</v>
      </c>
      <c r="F89" s="46">
        <v>3</v>
      </c>
      <c r="G89" s="46" t="s">
        <v>40</v>
      </c>
      <c r="H89" s="46" t="s">
        <v>40</v>
      </c>
      <c r="I89" s="51" t="s">
        <v>238</v>
      </c>
    </row>
    <row r="90" spans="1:9" ht="19.5" thickBot="1">
      <c r="A90" s="974" t="s">
        <v>239</v>
      </c>
      <c r="B90" s="974"/>
      <c r="C90" s="974"/>
      <c r="D90" s="974"/>
      <c r="E90" s="974"/>
      <c r="F90" s="974"/>
      <c r="G90" s="974"/>
      <c r="H90" s="974"/>
      <c r="I90" s="974"/>
    </row>
    <row r="91" spans="1:9" ht="35.1" customHeight="1" thickBot="1">
      <c r="A91" s="57" t="s">
        <v>240</v>
      </c>
      <c r="B91" s="57" t="s">
        <v>102</v>
      </c>
      <c r="C91" s="40" t="s">
        <v>31</v>
      </c>
      <c r="D91" s="40" t="s">
        <v>32</v>
      </c>
      <c r="E91" s="40" t="s">
        <v>103</v>
      </c>
      <c r="F91" s="40" t="s">
        <v>104</v>
      </c>
      <c r="G91" s="40" t="s">
        <v>105</v>
      </c>
      <c r="H91" s="40" t="s">
        <v>106</v>
      </c>
      <c r="I91" s="57" t="s">
        <v>107</v>
      </c>
    </row>
    <row r="92" spans="1:9" ht="45.75" thickBot="1">
      <c r="A92" s="69" t="s">
        <v>241</v>
      </c>
      <c r="B92" s="70" t="s">
        <v>242</v>
      </c>
      <c r="C92" s="997" t="s">
        <v>40</v>
      </c>
      <c r="D92" s="968">
        <v>2</v>
      </c>
      <c r="E92" s="968" t="s">
        <v>40</v>
      </c>
      <c r="F92" s="968">
        <v>3</v>
      </c>
      <c r="G92" s="968">
        <v>3</v>
      </c>
      <c r="H92" s="971" t="s">
        <v>40</v>
      </c>
      <c r="I92" s="43" t="s">
        <v>243</v>
      </c>
    </row>
    <row r="93" spans="1:9" ht="36" customHeight="1" thickBot="1">
      <c r="A93" s="71" t="s">
        <v>244</v>
      </c>
      <c r="B93" s="998" t="s">
        <v>245</v>
      </c>
      <c r="C93" s="997"/>
      <c r="D93" s="968"/>
      <c r="E93" s="968"/>
      <c r="F93" s="968"/>
      <c r="G93" s="968"/>
      <c r="H93" s="971"/>
      <c r="I93" s="993" t="s">
        <v>246</v>
      </c>
    </row>
    <row r="94" spans="1:9" ht="18" thickBot="1">
      <c r="A94" s="72" t="s">
        <v>247</v>
      </c>
      <c r="B94" s="998"/>
      <c r="C94" s="997"/>
      <c r="D94" s="968"/>
      <c r="E94" s="968"/>
      <c r="F94" s="968"/>
      <c r="G94" s="968"/>
      <c r="H94" s="971"/>
      <c r="I94" s="993"/>
    </row>
    <row r="95" spans="1:9" ht="30.75" customHeight="1" thickBot="1">
      <c r="A95" s="72" t="s">
        <v>248</v>
      </c>
      <c r="B95" s="998" t="s">
        <v>249</v>
      </c>
      <c r="C95" s="997"/>
      <c r="D95" s="968"/>
      <c r="E95" s="968"/>
      <c r="F95" s="968"/>
      <c r="G95" s="968"/>
      <c r="H95" s="971"/>
      <c r="I95" s="993" t="s">
        <v>250</v>
      </c>
    </row>
    <row r="96" spans="1:9" ht="18" thickBot="1">
      <c r="A96" s="72" t="s">
        <v>251</v>
      </c>
      <c r="B96" s="998"/>
      <c r="C96" s="997"/>
      <c r="D96" s="968"/>
      <c r="E96" s="968"/>
      <c r="F96" s="968"/>
      <c r="G96" s="968"/>
      <c r="H96" s="971"/>
      <c r="I96" s="993"/>
    </row>
    <row r="97" spans="1:9" ht="24.75" customHeight="1" thickBot="1">
      <c r="A97" s="73" t="s">
        <v>252</v>
      </c>
      <c r="B97" s="998"/>
      <c r="C97" s="997"/>
      <c r="D97" s="968"/>
      <c r="E97" s="968"/>
      <c r="F97" s="968"/>
      <c r="G97" s="968"/>
      <c r="H97" s="971"/>
      <c r="I97" s="993" t="s">
        <v>253</v>
      </c>
    </row>
    <row r="98" spans="1:9" ht="33.75" customHeight="1" thickBot="1">
      <c r="A98" s="74" t="s">
        <v>254</v>
      </c>
      <c r="B98" s="998"/>
      <c r="C98" s="997"/>
      <c r="D98" s="968"/>
      <c r="E98" s="968"/>
      <c r="F98" s="968"/>
      <c r="G98" s="968"/>
      <c r="H98" s="971"/>
      <c r="I98" s="993"/>
    </row>
    <row r="99" spans="1:9" ht="36.75" customHeight="1" thickBot="1">
      <c r="A99" s="75" t="s">
        <v>255</v>
      </c>
      <c r="B99" s="76"/>
      <c r="C99" s="997"/>
      <c r="D99" s="968"/>
      <c r="E99" s="968"/>
      <c r="F99" s="968"/>
      <c r="G99" s="968"/>
      <c r="H99" s="971"/>
      <c r="I99" s="994"/>
    </row>
    <row r="100" spans="1:9" ht="35.1" customHeight="1" thickBot="1">
      <c r="A100" s="68" t="s">
        <v>256</v>
      </c>
      <c r="B100" s="68" t="s">
        <v>102</v>
      </c>
      <c r="C100" s="40" t="s">
        <v>31</v>
      </c>
      <c r="D100" s="40" t="s">
        <v>32</v>
      </c>
      <c r="E100" s="40" t="s">
        <v>103</v>
      </c>
      <c r="F100" s="40" t="s">
        <v>104</v>
      </c>
      <c r="G100" s="40" t="s">
        <v>105</v>
      </c>
      <c r="H100" s="40" t="s">
        <v>106</v>
      </c>
      <c r="I100" s="68" t="s">
        <v>107</v>
      </c>
    </row>
    <row r="101" spans="1:9" ht="45.75" thickBot="1">
      <c r="A101" s="41" t="s">
        <v>257</v>
      </c>
      <c r="B101" s="45" t="s">
        <v>198</v>
      </c>
      <c r="C101" s="46" t="s">
        <v>40</v>
      </c>
      <c r="D101" s="46">
        <v>2</v>
      </c>
      <c r="E101" s="46" t="s">
        <v>40</v>
      </c>
      <c r="F101" s="46" t="s">
        <v>40</v>
      </c>
      <c r="G101" s="46" t="s">
        <v>40</v>
      </c>
      <c r="H101" s="46" t="s">
        <v>40</v>
      </c>
      <c r="I101" s="51" t="s">
        <v>258</v>
      </c>
    </row>
    <row r="102" spans="1:9" ht="35.1" customHeight="1" thickBot="1">
      <c r="A102" s="39" t="s">
        <v>259</v>
      </c>
      <c r="B102" s="39" t="s">
        <v>102</v>
      </c>
      <c r="C102" s="40" t="s">
        <v>31</v>
      </c>
      <c r="D102" s="40" t="s">
        <v>32</v>
      </c>
      <c r="E102" s="40" t="s">
        <v>103</v>
      </c>
      <c r="F102" s="40" t="s">
        <v>104</v>
      </c>
      <c r="G102" s="40" t="s">
        <v>105</v>
      </c>
      <c r="H102" s="40" t="s">
        <v>106</v>
      </c>
      <c r="I102" s="39" t="s">
        <v>107</v>
      </c>
    </row>
    <row r="103" spans="1:9" ht="60.75" thickBot="1">
      <c r="A103" s="41" t="s">
        <v>260</v>
      </c>
      <c r="B103" s="45" t="s">
        <v>198</v>
      </c>
      <c r="C103" s="46" t="s">
        <v>40</v>
      </c>
      <c r="D103" s="46">
        <v>2</v>
      </c>
      <c r="E103" s="46" t="s">
        <v>40</v>
      </c>
      <c r="F103" s="46" t="s">
        <v>40</v>
      </c>
      <c r="G103" s="46" t="s">
        <v>40</v>
      </c>
      <c r="H103" s="46" t="s">
        <v>40</v>
      </c>
      <c r="I103" s="51" t="s">
        <v>261</v>
      </c>
    </row>
    <row r="104" spans="1:9" ht="35.1" customHeight="1" thickBot="1">
      <c r="A104" s="39" t="s">
        <v>262</v>
      </c>
      <c r="B104" s="39" t="s">
        <v>102</v>
      </c>
      <c r="C104" s="40" t="s">
        <v>31</v>
      </c>
      <c r="D104" s="40" t="s">
        <v>32</v>
      </c>
      <c r="E104" s="40" t="s">
        <v>103</v>
      </c>
      <c r="F104" s="40" t="s">
        <v>104</v>
      </c>
      <c r="G104" s="40" t="s">
        <v>105</v>
      </c>
      <c r="H104" s="40" t="s">
        <v>106</v>
      </c>
      <c r="I104" s="39" t="s">
        <v>107</v>
      </c>
    </row>
    <row r="105" spans="1:9" ht="60.75" thickBot="1">
      <c r="A105" s="41" t="s">
        <v>263</v>
      </c>
      <c r="B105" s="45" t="s">
        <v>264</v>
      </c>
      <c r="C105" s="46" t="s">
        <v>40</v>
      </c>
      <c r="D105" s="46">
        <v>2</v>
      </c>
      <c r="E105" s="46" t="s">
        <v>40</v>
      </c>
      <c r="F105" s="46" t="s">
        <v>40</v>
      </c>
      <c r="G105" s="46">
        <v>3</v>
      </c>
      <c r="H105" s="46" t="s">
        <v>40</v>
      </c>
      <c r="I105" s="51" t="s">
        <v>265</v>
      </c>
    </row>
    <row r="106" spans="1:9" ht="35.1" customHeight="1" thickBot="1">
      <c r="A106" s="39" t="s">
        <v>266</v>
      </c>
      <c r="B106" s="39" t="s">
        <v>102</v>
      </c>
      <c r="C106" s="40" t="s">
        <v>31</v>
      </c>
      <c r="D106" s="40" t="s">
        <v>32</v>
      </c>
      <c r="E106" s="40" t="s">
        <v>103</v>
      </c>
      <c r="F106" s="40" t="s">
        <v>104</v>
      </c>
      <c r="G106" s="40" t="s">
        <v>105</v>
      </c>
      <c r="H106" s="40" t="s">
        <v>106</v>
      </c>
      <c r="I106" s="57" t="s">
        <v>107</v>
      </c>
    </row>
    <row r="107" spans="1:9" ht="60.75" thickBot="1">
      <c r="A107" s="975" t="s">
        <v>267</v>
      </c>
      <c r="B107" s="979" t="s">
        <v>264</v>
      </c>
      <c r="C107" s="968" t="s">
        <v>40</v>
      </c>
      <c r="D107" s="968">
        <v>2</v>
      </c>
      <c r="E107" s="968" t="s">
        <v>40</v>
      </c>
      <c r="F107" s="968" t="s">
        <v>40</v>
      </c>
      <c r="G107" s="968">
        <v>3</v>
      </c>
      <c r="H107" s="971" t="s">
        <v>40</v>
      </c>
      <c r="I107" s="43" t="s">
        <v>268</v>
      </c>
    </row>
    <row r="108" spans="1:9" ht="45.75" thickBot="1">
      <c r="A108" s="975"/>
      <c r="B108" s="979"/>
      <c r="C108" s="968"/>
      <c r="D108" s="968"/>
      <c r="E108" s="968"/>
      <c r="F108" s="968"/>
      <c r="G108" s="968"/>
      <c r="H108" s="971"/>
      <c r="I108" s="44" t="s">
        <v>269</v>
      </c>
    </row>
    <row r="109" spans="1:9" ht="35.1" customHeight="1" thickBot="1">
      <c r="A109" s="57" t="s">
        <v>270</v>
      </c>
      <c r="B109" s="39" t="s">
        <v>102</v>
      </c>
      <c r="C109" s="40" t="s">
        <v>31</v>
      </c>
      <c r="D109" s="40" t="s">
        <v>32</v>
      </c>
      <c r="E109" s="40" t="s">
        <v>103</v>
      </c>
      <c r="F109" s="40" t="s">
        <v>104</v>
      </c>
      <c r="G109" s="40" t="s">
        <v>105</v>
      </c>
      <c r="H109" s="40" t="s">
        <v>106</v>
      </c>
      <c r="I109" s="77" t="s">
        <v>107</v>
      </c>
    </row>
    <row r="110" spans="1:9" ht="30">
      <c r="A110" s="58" t="s">
        <v>271</v>
      </c>
      <c r="B110" s="999" t="s">
        <v>249</v>
      </c>
      <c r="C110" s="922" t="s">
        <v>40</v>
      </c>
      <c r="D110" s="922">
        <v>2</v>
      </c>
      <c r="E110" s="922">
        <v>3</v>
      </c>
      <c r="F110" s="922">
        <v>3</v>
      </c>
      <c r="G110" s="922" t="s">
        <v>272</v>
      </c>
      <c r="H110" s="976" t="s">
        <v>40</v>
      </c>
      <c r="I110" s="78" t="s">
        <v>273</v>
      </c>
    </row>
    <row r="111" spans="1:9" ht="45.75" customHeight="1">
      <c r="A111" s="59" t="s">
        <v>274</v>
      </c>
      <c r="B111" s="1000"/>
      <c r="C111" s="923"/>
      <c r="D111" s="923"/>
      <c r="E111" s="923"/>
      <c r="F111" s="923"/>
      <c r="G111" s="923"/>
      <c r="H111" s="977"/>
      <c r="I111" s="1001" t="s">
        <v>275</v>
      </c>
    </row>
    <row r="112" spans="1:9" ht="15.75" customHeight="1">
      <c r="A112" s="1002" t="s">
        <v>276</v>
      </c>
      <c r="B112" s="1000"/>
      <c r="C112" s="923"/>
      <c r="D112" s="923"/>
      <c r="E112" s="923"/>
      <c r="F112" s="923"/>
      <c r="G112" s="923"/>
      <c r="H112" s="977"/>
      <c r="I112" s="1001"/>
    </row>
    <row r="113" spans="1:9" ht="45.75" thickBot="1">
      <c r="A113" s="1055"/>
      <c r="B113" s="1068"/>
      <c r="C113" s="924"/>
      <c r="D113" s="924"/>
      <c r="E113" s="924"/>
      <c r="F113" s="924"/>
      <c r="G113" s="924"/>
      <c r="H113" s="978"/>
      <c r="I113" s="79" t="s">
        <v>277</v>
      </c>
    </row>
    <row r="114" spans="1:9" ht="19.5" thickBot="1">
      <c r="A114" s="1057" t="s">
        <v>278</v>
      </c>
      <c r="B114" s="974"/>
      <c r="C114" s="974"/>
      <c r="D114" s="974"/>
      <c r="E114" s="974"/>
      <c r="F114" s="974"/>
      <c r="G114" s="974"/>
      <c r="H114" s="974"/>
      <c r="I114" s="1057"/>
    </row>
    <row r="115" spans="1:9" ht="35.1" customHeight="1" thickBot="1">
      <c r="A115" s="57" t="s">
        <v>279</v>
      </c>
      <c r="B115" s="39" t="s">
        <v>102</v>
      </c>
      <c r="C115" s="40" t="s">
        <v>31</v>
      </c>
      <c r="D115" s="40" t="s">
        <v>32</v>
      </c>
      <c r="E115" s="40" t="s">
        <v>103</v>
      </c>
      <c r="F115" s="40" t="s">
        <v>104</v>
      </c>
      <c r="G115" s="40" t="s">
        <v>105</v>
      </c>
      <c r="H115" s="40" t="s">
        <v>106</v>
      </c>
      <c r="I115" s="57" t="s">
        <v>107</v>
      </c>
    </row>
    <row r="116" spans="1:9" ht="30.75" thickBot="1">
      <c r="A116" s="58" t="s">
        <v>280</v>
      </c>
      <c r="B116" s="985" t="s">
        <v>281</v>
      </c>
      <c r="C116" s="968" t="s">
        <v>40</v>
      </c>
      <c r="D116" s="968">
        <v>2</v>
      </c>
      <c r="E116" s="968" t="s">
        <v>40</v>
      </c>
      <c r="F116" s="968" t="s">
        <v>40</v>
      </c>
      <c r="G116" s="968">
        <v>3</v>
      </c>
      <c r="H116" s="971">
        <v>3</v>
      </c>
      <c r="I116" s="43" t="s">
        <v>282</v>
      </c>
    </row>
    <row r="117" spans="1:9" ht="69" customHeight="1" thickBot="1">
      <c r="A117" s="59" t="s">
        <v>283</v>
      </c>
      <c r="B117" s="985"/>
      <c r="C117" s="968"/>
      <c r="D117" s="968"/>
      <c r="E117" s="968"/>
      <c r="F117" s="968"/>
      <c r="G117" s="968"/>
      <c r="H117" s="971"/>
      <c r="I117" s="993" t="s">
        <v>284</v>
      </c>
    </row>
    <row r="118" spans="1:9" ht="15.75" thickBot="1">
      <c r="A118" s="59" t="s">
        <v>285</v>
      </c>
      <c r="B118" s="985"/>
      <c r="C118" s="968"/>
      <c r="D118" s="968"/>
      <c r="E118" s="968"/>
      <c r="F118" s="968"/>
      <c r="G118" s="968"/>
      <c r="H118" s="971"/>
      <c r="I118" s="993"/>
    </row>
    <row r="119" spans="1:9" ht="15.75" thickBot="1">
      <c r="A119" s="60" t="s">
        <v>286</v>
      </c>
      <c r="B119" s="985"/>
      <c r="C119" s="968"/>
      <c r="D119" s="968"/>
      <c r="E119" s="968"/>
      <c r="F119" s="968"/>
      <c r="G119" s="968"/>
      <c r="H119" s="971"/>
      <c r="I119" s="994"/>
    </row>
    <row r="120" spans="1:9" ht="15.75" thickBot="1">
      <c r="A120" s="68" t="s">
        <v>287</v>
      </c>
      <c r="B120" s="39" t="s">
        <v>102</v>
      </c>
      <c r="C120" s="40" t="s">
        <v>31</v>
      </c>
      <c r="D120" s="40" t="s">
        <v>32</v>
      </c>
      <c r="E120" s="40" t="s">
        <v>103</v>
      </c>
      <c r="F120" s="40" t="s">
        <v>104</v>
      </c>
      <c r="G120" s="40" t="s">
        <v>105</v>
      </c>
      <c r="H120" s="40" t="s">
        <v>106</v>
      </c>
      <c r="I120" s="77" t="s">
        <v>107</v>
      </c>
    </row>
    <row r="121" spans="1:9" ht="60.75" thickBot="1">
      <c r="A121" s="975" t="s">
        <v>288</v>
      </c>
      <c r="B121" s="979" t="s">
        <v>289</v>
      </c>
      <c r="C121" s="968" t="s">
        <v>40</v>
      </c>
      <c r="D121" s="968">
        <v>2</v>
      </c>
      <c r="E121" s="968" t="s">
        <v>40</v>
      </c>
      <c r="F121" s="968" t="s">
        <v>40</v>
      </c>
      <c r="G121" s="968" t="s">
        <v>40</v>
      </c>
      <c r="H121" s="971">
        <v>3</v>
      </c>
      <c r="I121" s="43" t="s">
        <v>290</v>
      </c>
    </row>
    <row r="122" spans="1:9" ht="37.5" customHeight="1" thickBot="1">
      <c r="A122" s="975"/>
      <c r="B122" s="979"/>
      <c r="C122" s="968"/>
      <c r="D122" s="968"/>
      <c r="E122" s="968"/>
      <c r="F122" s="968"/>
      <c r="G122" s="968"/>
      <c r="H122" s="971"/>
      <c r="I122" s="55" t="s">
        <v>291</v>
      </c>
    </row>
    <row r="123" spans="1:9" ht="78.75" customHeight="1" thickBot="1">
      <c r="A123" s="975"/>
      <c r="B123" s="979"/>
      <c r="C123" s="968"/>
      <c r="D123" s="968"/>
      <c r="E123" s="968"/>
      <c r="F123" s="968"/>
      <c r="G123" s="968"/>
      <c r="H123" s="971"/>
      <c r="I123" s="44" t="s">
        <v>292</v>
      </c>
    </row>
    <row r="124" spans="1:9" ht="90.75" thickBot="1">
      <c r="A124" s="41" t="s">
        <v>293</v>
      </c>
      <c r="B124" s="45" t="s">
        <v>40</v>
      </c>
      <c r="C124" s="46" t="s">
        <v>40</v>
      </c>
      <c r="D124" s="46">
        <v>2</v>
      </c>
      <c r="E124" s="46" t="s">
        <v>40</v>
      </c>
      <c r="F124" s="46" t="s">
        <v>40</v>
      </c>
      <c r="G124" s="46" t="s">
        <v>40</v>
      </c>
      <c r="H124" s="46">
        <v>3</v>
      </c>
      <c r="I124" s="80" t="s">
        <v>294</v>
      </c>
    </row>
    <row r="125" spans="1:9" ht="81" customHeight="1" thickBot="1">
      <c r="A125" s="975" t="s">
        <v>295</v>
      </c>
      <c r="B125" s="967" t="s">
        <v>40</v>
      </c>
      <c r="C125" s="968" t="s">
        <v>40</v>
      </c>
      <c r="D125" s="968">
        <v>2</v>
      </c>
      <c r="E125" s="968" t="s">
        <v>40</v>
      </c>
      <c r="F125" s="968" t="s">
        <v>40</v>
      </c>
      <c r="G125" s="968" t="s">
        <v>40</v>
      </c>
      <c r="H125" s="971">
        <v>3</v>
      </c>
      <c r="I125" s="43" t="s">
        <v>296</v>
      </c>
    </row>
    <row r="126" spans="1:9" ht="15.75" thickBot="1">
      <c r="A126" s="975"/>
      <c r="B126" s="967"/>
      <c r="C126" s="968"/>
      <c r="D126" s="968"/>
      <c r="E126" s="968"/>
      <c r="F126" s="968"/>
      <c r="G126" s="968"/>
      <c r="H126" s="971"/>
      <c r="I126" s="44" t="s">
        <v>297</v>
      </c>
    </row>
    <row r="127" spans="1:9" ht="35.1" customHeight="1" thickBot="1">
      <c r="A127" s="39" t="s">
        <v>298</v>
      </c>
      <c r="B127" s="39" t="s">
        <v>102</v>
      </c>
      <c r="C127" s="40" t="s">
        <v>31</v>
      </c>
      <c r="D127" s="40" t="s">
        <v>32</v>
      </c>
      <c r="E127" s="40" t="s">
        <v>103</v>
      </c>
      <c r="F127" s="40" t="s">
        <v>104</v>
      </c>
      <c r="G127" s="40" t="s">
        <v>105</v>
      </c>
      <c r="H127" s="40" t="s">
        <v>106</v>
      </c>
      <c r="I127" s="77" t="s">
        <v>107</v>
      </c>
    </row>
    <row r="128" spans="1:9" ht="15.75" thickBot="1">
      <c r="A128" s="975" t="s">
        <v>299</v>
      </c>
      <c r="B128" s="979" t="s">
        <v>40</v>
      </c>
      <c r="C128" s="968" t="s">
        <v>40</v>
      </c>
      <c r="D128" s="968">
        <v>2</v>
      </c>
      <c r="E128" s="968" t="s">
        <v>40</v>
      </c>
      <c r="F128" s="968" t="s">
        <v>40</v>
      </c>
      <c r="G128" s="968" t="s">
        <v>40</v>
      </c>
      <c r="H128" s="971">
        <v>3</v>
      </c>
      <c r="I128" s="43" t="s">
        <v>300</v>
      </c>
    </row>
    <row r="129" spans="1:9" ht="45.75" thickBot="1">
      <c r="A129" s="975"/>
      <c r="B129" s="979"/>
      <c r="C129" s="968"/>
      <c r="D129" s="968"/>
      <c r="E129" s="968"/>
      <c r="F129" s="968"/>
      <c r="G129" s="968"/>
      <c r="H129" s="971"/>
      <c r="I129" s="44" t="s">
        <v>301</v>
      </c>
    </row>
    <row r="130" spans="1:9" ht="45.75" thickBot="1">
      <c r="A130" s="41" t="s">
        <v>302</v>
      </c>
      <c r="B130" s="45" t="s">
        <v>303</v>
      </c>
      <c r="C130" s="46" t="s">
        <v>40</v>
      </c>
      <c r="D130" s="46">
        <v>2</v>
      </c>
      <c r="E130" s="46" t="s">
        <v>40</v>
      </c>
      <c r="F130" s="46" t="s">
        <v>40</v>
      </c>
      <c r="G130" s="46">
        <v>3</v>
      </c>
      <c r="H130" s="46">
        <v>3</v>
      </c>
      <c r="I130" s="47" t="s">
        <v>304</v>
      </c>
    </row>
    <row r="131" spans="1:9" ht="60.75" thickBot="1">
      <c r="A131" s="41" t="s">
        <v>305</v>
      </c>
      <c r="B131" s="48" t="s">
        <v>40</v>
      </c>
      <c r="C131" s="46" t="s">
        <v>40</v>
      </c>
      <c r="D131" s="46">
        <v>2</v>
      </c>
      <c r="E131" s="46" t="s">
        <v>40</v>
      </c>
      <c r="F131" s="46" t="s">
        <v>40</v>
      </c>
      <c r="G131" s="46" t="s">
        <v>40</v>
      </c>
      <c r="H131" s="46">
        <v>3</v>
      </c>
      <c r="I131" s="51" t="s">
        <v>306</v>
      </c>
    </row>
    <row r="132" spans="1:9" ht="30.75" thickBot="1">
      <c r="A132" s="41" t="s">
        <v>307</v>
      </c>
      <c r="B132" s="45" t="s">
        <v>40</v>
      </c>
      <c r="C132" s="46" t="s">
        <v>40</v>
      </c>
      <c r="D132" s="46" t="s">
        <v>40</v>
      </c>
      <c r="E132" s="46" t="s">
        <v>40</v>
      </c>
      <c r="F132" s="46" t="s">
        <v>40</v>
      </c>
      <c r="G132" s="46" t="s">
        <v>40</v>
      </c>
      <c r="H132" s="46">
        <v>2</v>
      </c>
      <c r="I132" s="51" t="s">
        <v>308</v>
      </c>
    </row>
    <row r="133" spans="1:9" ht="35.1" customHeight="1" thickBot="1">
      <c r="A133" s="39" t="s">
        <v>309</v>
      </c>
      <c r="B133" s="39" t="s">
        <v>102</v>
      </c>
      <c r="C133" s="40" t="s">
        <v>31</v>
      </c>
      <c r="D133" s="40" t="s">
        <v>32</v>
      </c>
      <c r="E133" s="40" t="s">
        <v>103</v>
      </c>
      <c r="F133" s="40" t="s">
        <v>104</v>
      </c>
      <c r="G133" s="40" t="s">
        <v>105</v>
      </c>
      <c r="H133" s="40" t="s">
        <v>106</v>
      </c>
      <c r="I133" s="57" t="s">
        <v>107</v>
      </c>
    </row>
    <row r="134" spans="1:9" ht="29.25" customHeight="1" thickBot="1">
      <c r="A134" s="975" t="s">
        <v>310</v>
      </c>
      <c r="B134" s="979" t="s">
        <v>311</v>
      </c>
      <c r="C134" s="968" t="s">
        <v>40</v>
      </c>
      <c r="D134" s="968">
        <v>2</v>
      </c>
      <c r="E134" s="968" t="s">
        <v>40</v>
      </c>
      <c r="F134" s="968" t="s">
        <v>40</v>
      </c>
      <c r="G134" s="968" t="s">
        <v>40</v>
      </c>
      <c r="H134" s="971">
        <v>3</v>
      </c>
      <c r="I134" s="43" t="s">
        <v>312</v>
      </c>
    </row>
    <row r="135" spans="1:9" ht="15.75" thickBot="1">
      <c r="A135" s="975"/>
      <c r="B135" s="979"/>
      <c r="C135" s="968"/>
      <c r="D135" s="968"/>
      <c r="E135" s="968"/>
      <c r="F135" s="968"/>
      <c r="G135" s="968"/>
      <c r="H135" s="971"/>
      <c r="I135" s="55" t="s">
        <v>313</v>
      </c>
    </row>
    <row r="136" spans="1:9" ht="30.75" thickBot="1">
      <c r="A136" s="975" t="s">
        <v>314</v>
      </c>
      <c r="B136" s="967" t="s">
        <v>40</v>
      </c>
      <c r="C136" s="968" t="s">
        <v>40</v>
      </c>
      <c r="D136" s="968">
        <v>2</v>
      </c>
      <c r="E136" s="968" t="s">
        <v>40</v>
      </c>
      <c r="F136" s="968" t="s">
        <v>40</v>
      </c>
      <c r="G136" s="968" t="s">
        <v>40</v>
      </c>
      <c r="H136" s="971">
        <v>3</v>
      </c>
      <c r="I136" s="43" t="s">
        <v>315</v>
      </c>
    </row>
    <row r="137" spans="1:9" ht="15.75" thickBot="1">
      <c r="A137" s="975"/>
      <c r="B137" s="967"/>
      <c r="C137" s="968"/>
      <c r="D137" s="968"/>
      <c r="E137" s="968"/>
      <c r="F137" s="968"/>
      <c r="G137" s="968"/>
      <c r="H137" s="971"/>
      <c r="I137" s="55" t="s">
        <v>316</v>
      </c>
    </row>
    <row r="138" spans="1:9" ht="30.75" thickBot="1">
      <c r="A138" s="975"/>
      <c r="B138" s="967"/>
      <c r="C138" s="968"/>
      <c r="D138" s="968"/>
      <c r="E138" s="968"/>
      <c r="F138" s="968"/>
      <c r="G138" s="968"/>
      <c r="H138" s="971"/>
      <c r="I138" s="55" t="s">
        <v>317</v>
      </c>
    </row>
    <row r="139" spans="1:9" ht="30.75" thickBot="1">
      <c r="A139" s="975" t="s">
        <v>318</v>
      </c>
      <c r="B139" s="967" t="s">
        <v>40</v>
      </c>
      <c r="C139" s="968" t="s">
        <v>40</v>
      </c>
      <c r="D139" s="968">
        <v>1</v>
      </c>
      <c r="E139" s="968" t="s">
        <v>40</v>
      </c>
      <c r="F139" s="968" t="s">
        <v>40</v>
      </c>
      <c r="G139" s="968" t="s">
        <v>40</v>
      </c>
      <c r="H139" s="971">
        <v>2</v>
      </c>
      <c r="I139" s="43" t="s">
        <v>319</v>
      </c>
    </row>
    <row r="140" spans="1:9" ht="30.75" thickBot="1">
      <c r="A140" s="975"/>
      <c r="B140" s="967"/>
      <c r="C140" s="968"/>
      <c r="D140" s="968"/>
      <c r="E140" s="968"/>
      <c r="F140" s="968"/>
      <c r="G140" s="968"/>
      <c r="H140" s="971"/>
      <c r="I140" s="44" t="s">
        <v>320</v>
      </c>
    </row>
    <row r="141" spans="1:9" ht="35.1" customHeight="1" thickBot="1">
      <c r="A141" s="39" t="s">
        <v>321</v>
      </c>
      <c r="B141" s="39" t="s">
        <v>102</v>
      </c>
      <c r="C141" s="40" t="s">
        <v>31</v>
      </c>
      <c r="D141" s="40" t="s">
        <v>32</v>
      </c>
      <c r="E141" s="40" t="s">
        <v>103</v>
      </c>
      <c r="F141" s="40" t="s">
        <v>104</v>
      </c>
      <c r="G141" s="40" t="s">
        <v>105</v>
      </c>
      <c r="H141" s="40" t="s">
        <v>106</v>
      </c>
      <c r="I141" s="77" t="s">
        <v>107</v>
      </c>
    </row>
    <row r="142" spans="1:9" ht="84" customHeight="1" thickBot="1">
      <c r="A142" s="975" t="s">
        <v>322</v>
      </c>
      <c r="B142" s="979" t="s">
        <v>323</v>
      </c>
      <c r="C142" s="968" t="s">
        <v>40</v>
      </c>
      <c r="D142" s="968">
        <v>2</v>
      </c>
      <c r="E142" s="968" t="s">
        <v>40</v>
      </c>
      <c r="F142" s="968" t="s">
        <v>40</v>
      </c>
      <c r="G142" s="968">
        <v>3</v>
      </c>
      <c r="H142" s="971">
        <v>3</v>
      </c>
      <c r="I142" s="43" t="s">
        <v>324</v>
      </c>
    </row>
    <row r="143" spans="1:9" ht="30.75" thickBot="1">
      <c r="A143" s="975"/>
      <c r="B143" s="979"/>
      <c r="C143" s="968"/>
      <c r="D143" s="968"/>
      <c r="E143" s="968"/>
      <c r="F143" s="968"/>
      <c r="G143" s="968"/>
      <c r="H143" s="971"/>
      <c r="I143" s="44" t="s">
        <v>325</v>
      </c>
    </row>
    <row r="144" spans="1:9" s="81" customFormat="1" ht="24" thickBot="1">
      <c r="A144" s="1003" t="s">
        <v>326</v>
      </c>
      <c r="B144" s="1004"/>
      <c r="C144" s="1004"/>
      <c r="D144" s="1004"/>
      <c r="E144" s="1004"/>
      <c r="F144" s="1004"/>
      <c r="G144" s="1004"/>
      <c r="H144" s="1004"/>
      <c r="I144" s="1005"/>
    </row>
    <row r="145" spans="1:9" s="81" customFormat="1" ht="19.5" thickBot="1">
      <c r="A145" s="1294" t="s">
        <v>700</v>
      </c>
      <c r="B145" s="1295"/>
      <c r="C145" s="1295"/>
      <c r="D145" s="1295"/>
      <c r="E145" s="1295"/>
      <c r="F145" s="1295"/>
      <c r="G145" s="1295"/>
      <c r="H145" s="1295"/>
      <c r="I145" s="1296"/>
    </row>
    <row r="146" spans="1:9" ht="35.1" customHeight="1" thickBot="1">
      <c r="A146" s="90" t="s">
        <v>328</v>
      </c>
      <c r="B146" s="89" t="s">
        <v>102</v>
      </c>
      <c r="C146" s="165" t="s">
        <v>31</v>
      </c>
      <c r="D146" s="165" t="s">
        <v>32</v>
      </c>
      <c r="E146" s="165" t="s">
        <v>103</v>
      </c>
      <c r="F146" s="165" t="s">
        <v>104</v>
      </c>
      <c r="G146" s="165" t="s">
        <v>105</v>
      </c>
      <c r="H146" s="165" t="s">
        <v>106</v>
      </c>
      <c r="I146" s="90" t="s">
        <v>107</v>
      </c>
    </row>
    <row r="147" spans="1:9" ht="45.75" thickBot="1">
      <c r="A147" s="58" t="s">
        <v>329</v>
      </c>
      <c r="B147" s="1007" t="s">
        <v>40</v>
      </c>
      <c r="C147" s="968" t="s">
        <v>40</v>
      </c>
      <c r="D147" s="968">
        <v>2</v>
      </c>
      <c r="E147" s="1008"/>
      <c r="F147" s="968">
        <v>3</v>
      </c>
      <c r="G147" s="968"/>
      <c r="H147" s="1010"/>
      <c r="I147" s="43" t="s">
        <v>330</v>
      </c>
    </row>
    <row r="148" spans="1:9" ht="22.5" customHeight="1" thickBot="1">
      <c r="A148" s="1002" t="s">
        <v>331</v>
      </c>
      <c r="B148" s="1007"/>
      <c r="C148" s="968"/>
      <c r="D148" s="968"/>
      <c r="E148" s="1008"/>
      <c r="F148" s="968"/>
      <c r="G148" s="968"/>
      <c r="H148" s="1010"/>
      <c r="I148" s="85" t="s">
        <v>332</v>
      </c>
    </row>
    <row r="149" spans="1:9" ht="24" customHeight="1" thickBot="1">
      <c r="A149" s="1002"/>
      <c r="B149" s="1007"/>
      <c r="C149" s="968"/>
      <c r="D149" s="968"/>
      <c r="E149" s="1008"/>
      <c r="F149" s="968"/>
      <c r="G149" s="968"/>
      <c r="H149" s="1010"/>
      <c r="I149" s="85" t="s">
        <v>333</v>
      </c>
    </row>
    <row r="150" spans="1:9" ht="38.25" customHeight="1" thickBot="1">
      <c r="A150" s="86"/>
      <c r="B150" s="1007"/>
      <c r="C150" s="968"/>
      <c r="D150" s="968"/>
      <c r="E150" s="1008"/>
      <c r="F150" s="968"/>
      <c r="G150" s="968"/>
      <c r="H150" s="1010"/>
      <c r="I150" s="85" t="s">
        <v>334</v>
      </c>
    </row>
    <row r="151" spans="1:9" ht="30.75" thickBot="1">
      <c r="A151" s="86"/>
      <c r="B151" s="1007"/>
      <c r="C151" s="968"/>
      <c r="D151" s="968"/>
      <c r="E151" s="1008"/>
      <c r="F151" s="968"/>
      <c r="G151" s="968"/>
      <c r="H151" s="1010"/>
      <c r="I151" s="85" t="s">
        <v>335</v>
      </c>
    </row>
    <row r="152" spans="1:9" ht="15.75" thickBot="1">
      <c r="A152" s="87"/>
      <c r="B152" s="1007"/>
      <c r="C152" s="968"/>
      <c r="D152" s="968"/>
      <c r="E152" s="1008"/>
      <c r="F152" s="968"/>
      <c r="G152" s="968"/>
      <c r="H152" s="1010"/>
      <c r="I152" s="88" t="s">
        <v>336</v>
      </c>
    </row>
    <row r="153" spans="1:9" ht="35.1" customHeight="1" thickBot="1">
      <c r="A153" s="89" t="s">
        <v>337</v>
      </c>
      <c r="B153" s="83" t="s">
        <v>102</v>
      </c>
      <c r="C153" s="84" t="s">
        <v>31</v>
      </c>
      <c r="D153" s="84" t="s">
        <v>32</v>
      </c>
      <c r="E153" s="84" t="s">
        <v>103</v>
      </c>
      <c r="F153" s="84" t="s">
        <v>104</v>
      </c>
      <c r="G153" s="84" t="s">
        <v>105</v>
      </c>
      <c r="H153" s="84" t="s">
        <v>106</v>
      </c>
      <c r="I153" s="90" t="s">
        <v>107</v>
      </c>
    </row>
    <row r="154" spans="1:9" ht="63.75" customHeight="1" thickBot="1">
      <c r="A154" s="975" t="s">
        <v>338</v>
      </c>
      <c r="B154" s="979" t="s">
        <v>40</v>
      </c>
      <c r="C154" s="968" t="s">
        <v>40</v>
      </c>
      <c r="D154" s="968">
        <v>2</v>
      </c>
      <c r="E154" s="976">
        <v>3</v>
      </c>
      <c r="F154" s="990"/>
      <c r="G154" s="990"/>
      <c r="H154" s="1050"/>
      <c r="I154" s="43" t="s">
        <v>339</v>
      </c>
    </row>
    <row r="155" spans="1:9" ht="68.25" customHeight="1" thickBot="1">
      <c r="A155" s="975"/>
      <c r="B155" s="979"/>
      <c r="C155" s="968"/>
      <c r="D155" s="968"/>
      <c r="E155" s="978"/>
      <c r="F155" s="992"/>
      <c r="G155" s="992"/>
      <c r="H155" s="1018"/>
      <c r="I155" s="55" t="s">
        <v>340</v>
      </c>
    </row>
    <row r="156" spans="1:9" ht="30.75" thickBot="1">
      <c r="A156" s="975" t="s">
        <v>341</v>
      </c>
      <c r="B156" s="967" t="s">
        <v>40</v>
      </c>
      <c r="C156" s="968" t="s">
        <v>40</v>
      </c>
      <c r="D156" s="968">
        <v>2</v>
      </c>
      <c r="E156" s="968" t="s">
        <v>40</v>
      </c>
      <c r="F156" s="968" t="s">
        <v>40</v>
      </c>
      <c r="G156" s="968">
        <v>3</v>
      </c>
      <c r="H156" s="971" t="s">
        <v>40</v>
      </c>
      <c r="I156" s="43" t="s">
        <v>342</v>
      </c>
    </row>
    <row r="157" spans="1:9" ht="30.75" thickBot="1">
      <c r="A157" s="975"/>
      <c r="B157" s="967"/>
      <c r="C157" s="968"/>
      <c r="D157" s="968"/>
      <c r="E157" s="968"/>
      <c r="F157" s="968"/>
      <c r="G157" s="968"/>
      <c r="H157" s="971"/>
      <c r="I157" s="55" t="s">
        <v>343</v>
      </c>
    </row>
    <row r="158" spans="1:9" ht="30.75" thickBot="1">
      <c r="A158" s="975"/>
      <c r="B158" s="967"/>
      <c r="C158" s="968"/>
      <c r="D158" s="968"/>
      <c r="E158" s="968"/>
      <c r="F158" s="968"/>
      <c r="G158" s="968"/>
      <c r="H158" s="971"/>
      <c r="I158" s="91" t="s">
        <v>344</v>
      </c>
    </row>
    <row r="159" spans="1:9" ht="15.75" thickBot="1">
      <c r="A159" s="975"/>
      <c r="B159" s="967"/>
      <c r="C159" s="968"/>
      <c r="D159" s="968"/>
      <c r="E159" s="968"/>
      <c r="F159" s="968"/>
      <c r="G159" s="968"/>
      <c r="H159" s="971"/>
      <c r="I159" s="91" t="s">
        <v>345</v>
      </c>
    </row>
    <row r="160" spans="1:9" ht="15.75" thickBot="1">
      <c r="A160" s="975"/>
      <c r="B160" s="967"/>
      <c r="C160" s="968"/>
      <c r="D160" s="968"/>
      <c r="E160" s="968"/>
      <c r="F160" s="968"/>
      <c r="G160" s="968"/>
      <c r="H160" s="971"/>
      <c r="I160" s="92" t="s">
        <v>346</v>
      </c>
    </row>
    <row r="161" spans="1:9" ht="30.75" thickBot="1">
      <c r="A161" s="41" t="s">
        <v>347</v>
      </c>
      <c r="B161" s="45" t="s">
        <v>40</v>
      </c>
      <c r="C161" s="46" t="s">
        <v>40</v>
      </c>
      <c r="D161" s="46">
        <v>2</v>
      </c>
      <c r="E161" s="971">
        <v>3</v>
      </c>
      <c r="F161" s="1019"/>
      <c r="G161" s="1019"/>
      <c r="H161" s="997"/>
      <c r="I161" s="47" t="s">
        <v>348</v>
      </c>
    </row>
    <row r="162" spans="1:9" ht="30.75" thickBot="1">
      <c r="A162" s="41" t="s">
        <v>349</v>
      </c>
      <c r="B162" s="45" t="s">
        <v>40</v>
      </c>
      <c r="C162" s="46" t="s">
        <v>40</v>
      </c>
      <c r="D162" s="46">
        <v>2</v>
      </c>
      <c r="E162" s="971">
        <v>3</v>
      </c>
      <c r="F162" s="1019"/>
      <c r="G162" s="1019"/>
      <c r="H162" s="997"/>
      <c r="I162" s="51" t="s">
        <v>350</v>
      </c>
    </row>
    <row r="163" spans="1:9" ht="35.1" customHeight="1" thickBot="1">
      <c r="A163" s="83" t="s">
        <v>351</v>
      </c>
      <c r="B163" s="83" t="s">
        <v>102</v>
      </c>
      <c r="C163" s="84" t="s">
        <v>31</v>
      </c>
      <c r="D163" s="84" t="s">
        <v>32</v>
      </c>
      <c r="E163" s="84" t="s">
        <v>103</v>
      </c>
      <c r="F163" s="84" t="s">
        <v>104</v>
      </c>
      <c r="G163" s="84" t="s">
        <v>105</v>
      </c>
      <c r="H163" s="84" t="s">
        <v>106</v>
      </c>
      <c r="I163" s="82" t="s">
        <v>107</v>
      </c>
    </row>
    <row r="164" spans="1:9" ht="15.75" customHeight="1">
      <c r="A164" s="1020" t="s">
        <v>352</v>
      </c>
      <c r="B164" s="987" t="s">
        <v>40</v>
      </c>
      <c r="C164" s="987" t="s">
        <v>40</v>
      </c>
      <c r="D164" s="987">
        <v>2</v>
      </c>
      <c r="E164" s="987" t="s">
        <v>40</v>
      </c>
      <c r="F164" s="987" t="s">
        <v>40</v>
      </c>
      <c r="G164" s="987" t="s">
        <v>40</v>
      </c>
      <c r="H164" s="987" t="s">
        <v>40</v>
      </c>
      <c r="I164" s="43" t="s">
        <v>353</v>
      </c>
    </row>
    <row r="165" spans="1:9" ht="60">
      <c r="A165" s="1021"/>
      <c r="B165" s="988"/>
      <c r="C165" s="988"/>
      <c r="D165" s="988"/>
      <c r="E165" s="988"/>
      <c r="F165" s="988"/>
      <c r="G165" s="988"/>
      <c r="H165" s="988"/>
      <c r="I165" s="91" t="s">
        <v>354</v>
      </c>
    </row>
    <row r="166" spans="1:9" ht="45">
      <c r="A166" s="1021"/>
      <c r="B166" s="988"/>
      <c r="C166" s="988"/>
      <c r="D166" s="988"/>
      <c r="E166" s="988"/>
      <c r="F166" s="988"/>
      <c r="G166" s="988"/>
      <c r="H166" s="988"/>
      <c r="I166" s="93" t="s">
        <v>355</v>
      </c>
    </row>
    <row r="167" spans="1:9">
      <c r="A167" s="1021"/>
      <c r="B167" s="988"/>
      <c r="C167" s="988"/>
      <c r="D167" s="988"/>
      <c r="E167" s="988"/>
      <c r="F167" s="988"/>
      <c r="G167" s="988"/>
      <c r="H167" s="988"/>
      <c r="I167" s="93" t="s">
        <v>356</v>
      </c>
    </row>
    <row r="168" spans="1:9" ht="75.75" thickBot="1">
      <c r="A168" s="1022"/>
      <c r="B168" s="989"/>
      <c r="C168" s="989"/>
      <c r="D168" s="989"/>
      <c r="E168" s="989"/>
      <c r="F168" s="989"/>
      <c r="G168" s="989"/>
      <c r="H168" s="989"/>
      <c r="I168" s="44" t="s">
        <v>357</v>
      </c>
    </row>
    <row r="169" spans="1:9" ht="15.75" thickBot="1">
      <c r="A169" s="41" t="s">
        <v>358</v>
      </c>
      <c r="B169" s="45" t="s">
        <v>40</v>
      </c>
      <c r="C169" s="46" t="s">
        <v>40</v>
      </c>
      <c r="D169" s="46">
        <v>2</v>
      </c>
      <c r="E169" s="46" t="s">
        <v>40</v>
      </c>
      <c r="F169" s="46" t="s">
        <v>40</v>
      </c>
      <c r="G169" s="46" t="s">
        <v>40</v>
      </c>
      <c r="H169" s="46" t="s">
        <v>40</v>
      </c>
      <c r="I169" s="94" t="s">
        <v>40</v>
      </c>
    </row>
    <row r="170" spans="1:9" ht="15.75" thickBot="1">
      <c r="A170" s="82" t="s">
        <v>359</v>
      </c>
      <c r="B170" s="83" t="s">
        <v>102</v>
      </c>
      <c r="C170" s="84" t="s">
        <v>31</v>
      </c>
      <c r="D170" s="84" t="s">
        <v>32</v>
      </c>
      <c r="E170" s="84" t="s">
        <v>103</v>
      </c>
      <c r="F170" s="84" t="s">
        <v>104</v>
      </c>
      <c r="G170" s="84" t="s">
        <v>105</v>
      </c>
      <c r="H170" s="84" t="s">
        <v>106</v>
      </c>
      <c r="I170" s="83" t="s">
        <v>107</v>
      </c>
    </row>
    <row r="171" spans="1:9" ht="104.25" customHeight="1" thickBot="1">
      <c r="A171" s="58" t="s">
        <v>360</v>
      </c>
      <c r="B171" s="985" t="s">
        <v>361</v>
      </c>
      <c r="C171" s="968" t="s">
        <v>40</v>
      </c>
      <c r="D171" s="968">
        <v>2</v>
      </c>
      <c r="E171" s="976">
        <v>3</v>
      </c>
      <c r="F171" s="990"/>
      <c r="G171" s="990"/>
      <c r="H171" s="925"/>
      <c r="I171" s="969" t="s">
        <v>362</v>
      </c>
    </row>
    <row r="172" spans="1:9" ht="30.75" thickBot="1">
      <c r="A172" s="60" t="s">
        <v>363</v>
      </c>
      <c r="B172" s="985"/>
      <c r="C172" s="968"/>
      <c r="D172" s="968"/>
      <c r="E172" s="978"/>
      <c r="F172" s="992"/>
      <c r="G172" s="992"/>
      <c r="H172" s="927"/>
      <c r="I172" s="969"/>
    </row>
    <row r="173" spans="1:9" s="66" customFormat="1" ht="19.5" thickBot="1">
      <c r="A173" s="1025" t="s">
        <v>364</v>
      </c>
      <c r="B173" s="1026"/>
      <c r="C173" s="1026"/>
      <c r="D173" s="1026"/>
      <c r="E173" s="1026"/>
      <c r="F173" s="1026"/>
      <c r="G173" s="1026"/>
      <c r="H173" s="1026"/>
      <c r="I173" s="1027"/>
    </row>
    <row r="174" spans="1:9" ht="35.1" customHeight="1" thickBot="1">
      <c r="A174" s="95" t="s">
        <v>365</v>
      </c>
      <c r="B174" s="96" t="s">
        <v>102</v>
      </c>
      <c r="C174" s="97" t="s">
        <v>31</v>
      </c>
      <c r="D174" s="97" t="s">
        <v>32</v>
      </c>
      <c r="E174" s="97" t="s">
        <v>103</v>
      </c>
      <c r="F174" s="97" t="s">
        <v>104</v>
      </c>
      <c r="G174" s="97" t="s">
        <v>105</v>
      </c>
      <c r="H174" s="97" t="s">
        <v>106</v>
      </c>
      <c r="I174" s="95" t="s">
        <v>107</v>
      </c>
    </row>
    <row r="175" spans="1:9" ht="15.75" thickBot="1">
      <c r="A175" s="58" t="s">
        <v>366</v>
      </c>
      <c r="B175" s="985" t="s">
        <v>40</v>
      </c>
      <c r="C175" s="1023" t="s">
        <v>40</v>
      </c>
      <c r="D175" s="968">
        <v>2</v>
      </c>
      <c r="E175" s="968" t="s">
        <v>40</v>
      </c>
      <c r="F175" s="968" t="s">
        <v>40</v>
      </c>
      <c r="G175" s="968" t="s">
        <v>40</v>
      </c>
      <c r="H175" s="971" t="s">
        <v>40</v>
      </c>
      <c r="I175" s="1024" t="s">
        <v>367</v>
      </c>
    </row>
    <row r="176" spans="1:9" ht="18" thickBot="1">
      <c r="A176" s="98" t="s">
        <v>368</v>
      </c>
      <c r="B176" s="985"/>
      <c r="C176" s="1023"/>
      <c r="D176" s="968"/>
      <c r="E176" s="968"/>
      <c r="F176" s="968"/>
      <c r="G176" s="968"/>
      <c r="H176" s="971"/>
      <c r="I176" s="993"/>
    </row>
    <row r="177" spans="1:9" ht="45" customHeight="1" thickBot="1">
      <c r="A177" s="98" t="s">
        <v>369</v>
      </c>
      <c r="B177" s="985"/>
      <c r="C177" s="1023"/>
      <c r="D177" s="968"/>
      <c r="E177" s="968"/>
      <c r="F177" s="968"/>
      <c r="G177" s="968"/>
      <c r="H177" s="971"/>
      <c r="I177" s="993"/>
    </row>
    <row r="178" spans="1:9" ht="16.5" thickBot="1">
      <c r="A178" s="99"/>
      <c r="B178" s="986"/>
      <c r="C178" s="1023"/>
      <c r="D178" s="968"/>
      <c r="E178" s="968"/>
      <c r="F178" s="968"/>
      <c r="G178" s="968"/>
      <c r="H178" s="971"/>
      <c r="I178" s="55" t="s">
        <v>370</v>
      </c>
    </row>
    <row r="179" spans="1:9" ht="45.75" thickBot="1">
      <c r="A179" s="69" t="s">
        <v>371</v>
      </c>
      <c r="B179" s="102" t="s">
        <v>249</v>
      </c>
      <c r="C179" s="997" t="s">
        <v>40</v>
      </c>
      <c r="D179" s="968">
        <v>2</v>
      </c>
      <c r="E179" s="968" t="s">
        <v>40</v>
      </c>
      <c r="F179" s="968">
        <v>3</v>
      </c>
      <c r="G179" s="968" t="s">
        <v>40</v>
      </c>
      <c r="H179" s="971" t="s">
        <v>40</v>
      </c>
      <c r="I179" s="43" t="s">
        <v>372</v>
      </c>
    </row>
    <row r="180" spans="1:9" ht="51.75" customHeight="1" thickBot="1">
      <c r="A180" s="72" t="s">
        <v>373</v>
      </c>
      <c r="B180" s="1061" t="s">
        <v>374</v>
      </c>
      <c r="C180" s="997"/>
      <c r="D180" s="968"/>
      <c r="E180" s="968"/>
      <c r="F180" s="968"/>
      <c r="G180" s="968"/>
      <c r="H180" s="971"/>
      <c r="I180" s="993" t="s">
        <v>375</v>
      </c>
    </row>
    <row r="181" spans="1:9" ht="18" thickBot="1">
      <c r="A181" s="72" t="s">
        <v>376</v>
      </c>
      <c r="B181" s="1061"/>
      <c r="C181" s="997"/>
      <c r="D181" s="968"/>
      <c r="E181" s="968"/>
      <c r="F181" s="968"/>
      <c r="G181" s="968"/>
      <c r="H181" s="971"/>
      <c r="I181" s="993"/>
    </row>
    <row r="182" spans="1:9" ht="18" thickBot="1">
      <c r="A182" s="72" t="s">
        <v>377</v>
      </c>
      <c r="B182" s="1061"/>
      <c r="C182" s="997"/>
      <c r="D182" s="968"/>
      <c r="E182" s="968"/>
      <c r="F182" s="968"/>
      <c r="G182" s="968"/>
      <c r="H182" s="971"/>
      <c r="I182" s="993"/>
    </row>
    <row r="183" spans="1:9" ht="55.5" customHeight="1" thickBot="1">
      <c r="A183" s="169" t="s">
        <v>378</v>
      </c>
      <c r="B183" s="1297"/>
      <c r="C183" s="997"/>
      <c r="D183" s="968"/>
      <c r="E183" s="968"/>
      <c r="F183" s="968"/>
      <c r="G183" s="968"/>
      <c r="H183" s="971"/>
      <c r="I183" s="994"/>
    </row>
    <row r="184" spans="1:9" ht="60.75" thickBot="1">
      <c r="A184" s="65" t="s">
        <v>379</v>
      </c>
      <c r="B184" s="113" t="s">
        <v>40</v>
      </c>
      <c r="C184" s="46" t="s">
        <v>40</v>
      </c>
      <c r="D184" s="46">
        <v>2</v>
      </c>
      <c r="E184" s="46">
        <v>3</v>
      </c>
      <c r="F184" s="46">
        <v>3</v>
      </c>
      <c r="G184" s="46" t="s">
        <v>40</v>
      </c>
      <c r="H184" s="46" t="s">
        <v>40</v>
      </c>
      <c r="I184" s="47" t="s">
        <v>380</v>
      </c>
    </row>
    <row r="185" spans="1:9" ht="35.1" customHeight="1" thickBot="1">
      <c r="A185" s="95" t="s">
        <v>381</v>
      </c>
      <c r="B185" s="95" t="s">
        <v>102</v>
      </c>
      <c r="C185" s="97" t="s">
        <v>31</v>
      </c>
      <c r="D185" s="97" t="s">
        <v>32</v>
      </c>
      <c r="E185" s="97" t="s">
        <v>103</v>
      </c>
      <c r="F185" s="97" t="s">
        <v>104</v>
      </c>
      <c r="G185" s="97" t="s">
        <v>105</v>
      </c>
      <c r="H185" s="97" t="s">
        <v>106</v>
      </c>
      <c r="I185" s="95" t="s">
        <v>107</v>
      </c>
    </row>
    <row r="186" spans="1:9" ht="45.75" thickBot="1">
      <c r="A186" s="69" t="s">
        <v>382</v>
      </c>
      <c r="B186" s="102" t="s">
        <v>249</v>
      </c>
      <c r="C186" s="997" t="s">
        <v>40</v>
      </c>
      <c r="D186" s="968">
        <v>2</v>
      </c>
      <c r="E186" s="968">
        <v>3</v>
      </c>
      <c r="F186" s="968">
        <v>3</v>
      </c>
      <c r="G186" s="968" t="s">
        <v>40</v>
      </c>
      <c r="H186" s="971" t="s">
        <v>40</v>
      </c>
      <c r="I186" s="43" t="s">
        <v>372</v>
      </c>
    </row>
    <row r="187" spans="1:9" ht="42" customHeight="1" thickBot="1">
      <c r="A187" s="72" t="s">
        <v>383</v>
      </c>
      <c r="B187" s="103" t="s">
        <v>384</v>
      </c>
      <c r="C187" s="997"/>
      <c r="D187" s="968"/>
      <c r="E187" s="968"/>
      <c r="F187" s="968"/>
      <c r="G187" s="968"/>
      <c r="H187" s="971"/>
      <c r="I187" s="993" t="s">
        <v>385</v>
      </c>
    </row>
    <row r="188" spans="1:9" ht="30" customHeight="1" thickBot="1">
      <c r="A188" s="72" t="s">
        <v>386</v>
      </c>
      <c r="B188" s="86"/>
      <c r="C188" s="997"/>
      <c r="D188" s="968"/>
      <c r="E188" s="968"/>
      <c r="F188" s="968"/>
      <c r="G188" s="968"/>
      <c r="H188" s="971"/>
      <c r="I188" s="993"/>
    </row>
    <row r="189" spans="1:9" ht="48" thickBot="1">
      <c r="A189" s="72" t="s">
        <v>387</v>
      </c>
      <c r="B189" s="86"/>
      <c r="C189" s="997"/>
      <c r="D189" s="968"/>
      <c r="E189" s="968"/>
      <c r="F189" s="968"/>
      <c r="G189" s="968"/>
      <c r="H189" s="971"/>
      <c r="I189" s="993"/>
    </row>
    <row r="190" spans="1:9" ht="45" customHeight="1" thickBot="1">
      <c r="A190" s="72" t="s">
        <v>388</v>
      </c>
      <c r="B190" s="87"/>
      <c r="C190" s="997"/>
      <c r="D190" s="968"/>
      <c r="E190" s="968"/>
      <c r="F190" s="968"/>
      <c r="G190" s="968"/>
      <c r="H190" s="971"/>
      <c r="I190" s="993"/>
    </row>
    <row r="191" spans="1:9" ht="60.75" hidden="1" customHeight="1">
      <c r="A191" s="58" t="s">
        <v>389</v>
      </c>
      <c r="B191" s="1030" t="s">
        <v>40</v>
      </c>
      <c r="C191" s="968" t="s">
        <v>40</v>
      </c>
      <c r="D191" s="968" t="s">
        <v>40</v>
      </c>
      <c r="E191" s="968">
        <v>3</v>
      </c>
      <c r="F191" s="968">
        <v>2</v>
      </c>
      <c r="G191" s="968" t="s">
        <v>40</v>
      </c>
      <c r="H191" s="971" t="s">
        <v>40</v>
      </c>
      <c r="I191" s="43" t="s">
        <v>390</v>
      </c>
    </row>
    <row r="192" spans="1:9" ht="30.75" hidden="1" thickBot="1">
      <c r="A192" s="98" t="s">
        <v>391</v>
      </c>
      <c r="B192" s="1031"/>
      <c r="C192" s="968"/>
      <c r="D192" s="968"/>
      <c r="E192" s="968"/>
      <c r="F192" s="968"/>
      <c r="G192" s="968"/>
      <c r="H192" s="971"/>
      <c r="I192" s="104" t="s">
        <v>392</v>
      </c>
    </row>
    <row r="193" spans="1:9" ht="17.25" hidden="1" customHeight="1">
      <c r="A193" s="98" t="s">
        <v>393</v>
      </c>
      <c r="B193" s="1031"/>
      <c r="C193" s="968"/>
      <c r="D193" s="968"/>
      <c r="E193" s="968"/>
      <c r="F193" s="968"/>
      <c r="G193" s="968"/>
      <c r="H193" s="971"/>
      <c r="I193" s="1028" t="s">
        <v>394</v>
      </c>
    </row>
    <row r="194" spans="1:9" ht="18" hidden="1" thickBot="1">
      <c r="A194" s="105" t="s">
        <v>395</v>
      </c>
      <c r="B194" s="1031"/>
      <c r="C194" s="968"/>
      <c r="D194" s="968"/>
      <c r="E194" s="968"/>
      <c r="F194" s="968"/>
      <c r="G194" s="968"/>
      <c r="H194" s="971"/>
      <c r="I194" s="1028"/>
    </row>
    <row r="195" spans="1:9" ht="18" hidden="1" thickBot="1">
      <c r="A195" s="106" t="s">
        <v>396</v>
      </c>
      <c r="B195" s="1031"/>
      <c r="C195" s="968"/>
      <c r="D195" s="968"/>
      <c r="E195" s="968"/>
      <c r="F195" s="968"/>
      <c r="G195" s="968"/>
      <c r="H195" s="971"/>
      <c r="I195" s="1029"/>
    </row>
    <row r="196" spans="1:9" ht="84" customHeight="1" thickBot="1">
      <c r="A196" s="65" t="s">
        <v>397</v>
      </c>
      <c r="B196" s="48" t="s">
        <v>40</v>
      </c>
      <c r="C196" s="46" t="s">
        <v>40</v>
      </c>
      <c r="D196" s="46">
        <v>2</v>
      </c>
      <c r="E196" s="46">
        <v>3</v>
      </c>
      <c r="F196" s="46">
        <v>3</v>
      </c>
      <c r="G196" s="46">
        <v>3</v>
      </c>
      <c r="H196" s="46" t="s">
        <v>40</v>
      </c>
      <c r="I196" s="47" t="s">
        <v>398</v>
      </c>
    </row>
    <row r="197" spans="1:9" ht="35.1" customHeight="1" thickBot="1">
      <c r="A197" s="95" t="s">
        <v>399</v>
      </c>
      <c r="B197" s="96" t="s">
        <v>102</v>
      </c>
      <c r="C197" s="97" t="s">
        <v>31</v>
      </c>
      <c r="D197" s="97" t="s">
        <v>32</v>
      </c>
      <c r="E197" s="97" t="s">
        <v>103</v>
      </c>
      <c r="F197" s="97" t="s">
        <v>104</v>
      </c>
      <c r="G197" s="97" t="s">
        <v>105</v>
      </c>
      <c r="H197" s="97" t="s">
        <v>106</v>
      </c>
      <c r="I197" s="95" t="s">
        <v>107</v>
      </c>
    </row>
    <row r="198" spans="1:9" ht="45.75" customHeight="1" thickBot="1">
      <c r="A198" s="58" t="s">
        <v>400</v>
      </c>
      <c r="B198" s="985" t="s">
        <v>40</v>
      </c>
      <c r="C198" s="968" t="s">
        <v>40</v>
      </c>
      <c r="D198" s="968">
        <v>2</v>
      </c>
      <c r="E198" s="968">
        <v>3</v>
      </c>
      <c r="F198" s="968">
        <v>3</v>
      </c>
      <c r="G198" s="968" t="s">
        <v>40</v>
      </c>
      <c r="H198" s="971" t="s">
        <v>40</v>
      </c>
      <c r="I198" s="1024" t="s">
        <v>401</v>
      </c>
    </row>
    <row r="199" spans="1:9" ht="15.75" thickBot="1">
      <c r="A199" s="59" t="s">
        <v>402</v>
      </c>
      <c r="B199" s="985"/>
      <c r="C199" s="968"/>
      <c r="D199" s="968"/>
      <c r="E199" s="968"/>
      <c r="F199" s="968"/>
      <c r="G199" s="968"/>
      <c r="H199" s="971"/>
      <c r="I199" s="993"/>
    </row>
    <row r="200" spans="1:9" ht="33" thickBot="1">
      <c r="A200" s="98" t="s">
        <v>403</v>
      </c>
      <c r="B200" s="985"/>
      <c r="C200" s="968"/>
      <c r="D200" s="968"/>
      <c r="E200" s="968"/>
      <c r="F200" s="968"/>
      <c r="G200" s="968"/>
      <c r="H200" s="971"/>
      <c r="I200" s="993"/>
    </row>
    <row r="201" spans="1:9" ht="33" thickBot="1">
      <c r="A201" s="98" t="s">
        <v>404</v>
      </c>
      <c r="B201" s="985"/>
      <c r="C201" s="968"/>
      <c r="D201" s="968"/>
      <c r="E201" s="968"/>
      <c r="F201" s="968"/>
      <c r="G201" s="968"/>
      <c r="H201" s="971"/>
      <c r="I201" s="993" t="s">
        <v>405</v>
      </c>
    </row>
    <row r="202" spans="1:9" ht="18" thickBot="1">
      <c r="A202" s="98" t="s">
        <v>406</v>
      </c>
      <c r="B202" s="985"/>
      <c r="C202" s="968"/>
      <c r="D202" s="968"/>
      <c r="E202" s="968"/>
      <c r="F202" s="968"/>
      <c r="G202" s="968"/>
      <c r="H202" s="971"/>
      <c r="I202" s="993"/>
    </row>
    <row r="203" spans="1:9" ht="18" thickBot="1">
      <c r="A203" s="98" t="s">
        <v>407</v>
      </c>
      <c r="B203" s="985"/>
      <c r="C203" s="968"/>
      <c r="D203" s="968"/>
      <c r="E203" s="968"/>
      <c r="F203" s="968"/>
      <c r="G203" s="968"/>
      <c r="H203" s="971"/>
      <c r="I203" s="993"/>
    </row>
    <row r="204" spans="1:9" ht="33" thickBot="1">
      <c r="A204" s="98" t="s">
        <v>408</v>
      </c>
      <c r="B204" s="985"/>
      <c r="C204" s="968"/>
      <c r="D204" s="968"/>
      <c r="E204" s="968"/>
      <c r="F204" s="968"/>
      <c r="G204" s="968"/>
      <c r="H204" s="971"/>
      <c r="I204" s="993"/>
    </row>
    <row r="205" spans="1:9" ht="15.75" thickBot="1">
      <c r="A205" s="59" t="s">
        <v>409</v>
      </c>
      <c r="B205" s="985"/>
      <c r="C205" s="968"/>
      <c r="D205" s="968"/>
      <c r="E205" s="968"/>
      <c r="F205" s="968"/>
      <c r="G205" s="968"/>
      <c r="H205" s="971"/>
      <c r="I205" s="994"/>
    </row>
    <row r="206" spans="1:9" ht="45" hidden="1" customHeight="1">
      <c r="A206" s="107" t="s">
        <v>410</v>
      </c>
      <c r="B206" s="985" t="s">
        <v>40</v>
      </c>
      <c r="C206" s="968" t="s">
        <v>40</v>
      </c>
      <c r="D206" s="968" t="s">
        <v>40</v>
      </c>
      <c r="E206" s="968">
        <v>3</v>
      </c>
      <c r="F206" s="968">
        <v>3</v>
      </c>
      <c r="G206" s="968" t="s">
        <v>40</v>
      </c>
      <c r="H206" s="968" t="s">
        <v>40</v>
      </c>
      <c r="I206" s="1032" t="s">
        <v>411</v>
      </c>
    </row>
    <row r="207" spans="1:9" ht="15.75" hidden="1" thickBot="1">
      <c r="A207" s="108" t="s">
        <v>412</v>
      </c>
      <c r="B207" s="985"/>
      <c r="C207" s="968"/>
      <c r="D207" s="968"/>
      <c r="E207" s="968"/>
      <c r="F207" s="968"/>
      <c r="G207" s="968"/>
      <c r="H207" s="968"/>
      <c r="I207" s="969"/>
    </row>
    <row r="208" spans="1:9" ht="34.5" hidden="1" customHeight="1">
      <c r="A208" s="87" t="s">
        <v>413</v>
      </c>
      <c r="B208" s="985"/>
      <c r="C208" s="968"/>
      <c r="D208" s="968"/>
      <c r="E208" s="968"/>
      <c r="F208" s="968"/>
      <c r="G208" s="968"/>
      <c r="H208" s="968"/>
      <c r="I208" s="969"/>
    </row>
    <row r="209" spans="1:9" ht="60.75" hidden="1" thickBot="1">
      <c r="A209" s="65" t="s">
        <v>414</v>
      </c>
      <c r="B209" s="45" t="s">
        <v>40</v>
      </c>
      <c r="C209" s="46" t="s">
        <v>40</v>
      </c>
      <c r="D209" s="46" t="s">
        <v>40</v>
      </c>
      <c r="E209" s="46">
        <v>3</v>
      </c>
      <c r="F209" s="46">
        <v>3</v>
      </c>
      <c r="G209" s="46" t="s">
        <v>40</v>
      </c>
      <c r="H209" s="46" t="s">
        <v>40</v>
      </c>
      <c r="I209" s="51" t="s">
        <v>415</v>
      </c>
    </row>
    <row r="210" spans="1:9" ht="19.5" thickBot="1">
      <c r="A210" s="1298" t="s">
        <v>416</v>
      </c>
      <c r="B210" s="1298"/>
      <c r="C210" s="1298"/>
      <c r="D210" s="1298"/>
      <c r="E210" s="1298"/>
      <c r="F210" s="1298"/>
      <c r="G210" s="1298"/>
      <c r="H210" s="1298"/>
      <c r="I210" s="1298"/>
    </row>
    <row r="211" spans="1:9" ht="35.1" customHeight="1" thickBot="1">
      <c r="A211" s="109" t="s">
        <v>40</v>
      </c>
      <c r="B211" s="96" t="s">
        <v>102</v>
      </c>
      <c r="C211" s="97" t="s">
        <v>31</v>
      </c>
      <c r="D211" s="97" t="s">
        <v>32</v>
      </c>
      <c r="E211" s="97" t="s">
        <v>103</v>
      </c>
      <c r="F211" s="97" t="s">
        <v>104</v>
      </c>
      <c r="G211" s="97" t="s">
        <v>105</v>
      </c>
      <c r="H211" s="97" t="s">
        <v>106</v>
      </c>
      <c r="I211" s="95" t="s">
        <v>107</v>
      </c>
    </row>
    <row r="212" spans="1:9" ht="30.75" thickBot="1">
      <c r="A212" s="975" t="s">
        <v>417</v>
      </c>
      <c r="B212" s="987" t="s">
        <v>198</v>
      </c>
      <c r="C212" s="968" t="s">
        <v>40</v>
      </c>
      <c r="D212" s="968">
        <v>2</v>
      </c>
      <c r="E212" s="968" t="s">
        <v>40</v>
      </c>
      <c r="F212" s="968" t="s">
        <v>40</v>
      </c>
      <c r="G212" s="968">
        <v>3</v>
      </c>
      <c r="H212" s="971" t="s">
        <v>40</v>
      </c>
      <c r="I212" s="43" t="s">
        <v>418</v>
      </c>
    </row>
    <row r="213" spans="1:9" ht="30.75" thickBot="1">
      <c r="A213" s="975"/>
      <c r="B213" s="989"/>
      <c r="C213" s="968"/>
      <c r="D213" s="968"/>
      <c r="E213" s="968"/>
      <c r="F213" s="968"/>
      <c r="G213" s="968"/>
      <c r="H213" s="971"/>
      <c r="I213" s="55" t="s">
        <v>419</v>
      </c>
    </row>
    <row r="214" spans="1:9" ht="45.75" thickBot="1">
      <c r="A214" s="975" t="s">
        <v>420</v>
      </c>
      <c r="B214" s="987" t="s">
        <v>210</v>
      </c>
      <c r="C214" s="968" t="s">
        <v>40</v>
      </c>
      <c r="D214" s="968">
        <v>2</v>
      </c>
      <c r="E214" s="968" t="s">
        <v>40</v>
      </c>
      <c r="F214" s="968" t="s">
        <v>40</v>
      </c>
      <c r="G214" s="968">
        <v>3</v>
      </c>
      <c r="H214" s="971" t="s">
        <v>40</v>
      </c>
      <c r="I214" s="43" t="s">
        <v>421</v>
      </c>
    </row>
    <row r="215" spans="1:9" ht="105.75" thickBot="1">
      <c r="A215" s="975"/>
      <c r="B215" s="989"/>
      <c r="C215" s="968"/>
      <c r="D215" s="968"/>
      <c r="E215" s="968"/>
      <c r="F215" s="968"/>
      <c r="G215" s="968"/>
      <c r="H215" s="971"/>
      <c r="I215" s="44" t="s">
        <v>422</v>
      </c>
    </row>
    <row r="216" spans="1:9" ht="90.75" hidden="1" thickBot="1">
      <c r="A216" s="110" t="s">
        <v>423</v>
      </c>
      <c r="B216" s="111"/>
      <c r="C216" s="46" t="s">
        <v>40</v>
      </c>
      <c r="D216" s="46" t="s">
        <v>40</v>
      </c>
      <c r="E216" s="46" t="s">
        <v>40</v>
      </c>
      <c r="F216" s="46" t="s">
        <v>40</v>
      </c>
      <c r="G216" s="46">
        <v>3</v>
      </c>
      <c r="H216" s="46" t="s">
        <v>40</v>
      </c>
      <c r="I216" s="47" t="s">
        <v>424</v>
      </c>
    </row>
    <row r="217" spans="1:9" ht="30.75" hidden="1" thickBot="1">
      <c r="A217" s="58" t="s">
        <v>425</v>
      </c>
      <c r="B217" s="985" t="s">
        <v>374</v>
      </c>
      <c r="C217" s="968" t="s">
        <v>40</v>
      </c>
      <c r="D217" s="968" t="s">
        <v>40</v>
      </c>
      <c r="E217" s="968" t="s">
        <v>40</v>
      </c>
      <c r="F217" s="968" t="s">
        <v>40</v>
      </c>
      <c r="G217" s="968">
        <v>3</v>
      </c>
      <c r="H217" s="968" t="s">
        <v>40</v>
      </c>
      <c r="I217" s="969" t="s">
        <v>426</v>
      </c>
    </row>
    <row r="218" spans="1:9" ht="30.75" hidden="1" thickBot="1">
      <c r="A218" s="60" t="s">
        <v>427</v>
      </c>
      <c r="B218" s="985"/>
      <c r="C218" s="968"/>
      <c r="D218" s="968"/>
      <c r="E218" s="968"/>
      <c r="F218" s="968"/>
      <c r="G218" s="968"/>
      <c r="H218" s="968"/>
      <c r="I218" s="970"/>
    </row>
    <row r="219" spans="1:9" ht="15.75" thickBot="1">
      <c r="A219" s="996" t="s">
        <v>428</v>
      </c>
      <c r="B219" s="979" t="s">
        <v>40</v>
      </c>
      <c r="C219" s="968" t="s">
        <v>40</v>
      </c>
      <c r="D219" s="968">
        <v>3</v>
      </c>
      <c r="E219" s="968" t="s">
        <v>40</v>
      </c>
      <c r="F219" s="968" t="s">
        <v>40</v>
      </c>
      <c r="G219" s="968" t="s">
        <v>40</v>
      </c>
      <c r="H219" s="971" t="s">
        <v>40</v>
      </c>
      <c r="I219" s="43" t="s">
        <v>429</v>
      </c>
    </row>
    <row r="220" spans="1:9" ht="30.75" thickBot="1">
      <c r="A220" s="975"/>
      <c r="B220" s="979"/>
      <c r="C220" s="968"/>
      <c r="D220" s="968"/>
      <c r="E220" s="968"/>
      <c r="F220" s="968"/>
      <c r="G220" s="968"/>
      <c r="H220" s="971"/>
      <c r="I220" s="44" t="s">
        <v>430</v>
      </c>
    </row>
    <row r="221" spans="1:9" ht="16.5" thickBot="1">
      <c r="A221" s="1299" t="s">
        <v>431</v>
      </c>
      <c r="B221" s="1299"/>
      <c r="C221" s="1299"/>
      <c r="D221" s="1299"/>
      <c r="E221" s="1299"/>
      <c r="F221" s="1299"/>
      <c r="G221" s="1299"/>
      <c r="H221" s="1299"/>
      <c r="I221" s="1300"/>
    </row>
    <row r="222" spans="1:9" ht="15.75" thickBot="1">
      <c r="A222" s="83" t="s">
        <v>432</v>
      </c>
      <c r="B222" s="82" t="s">
        <v>102</v>
      </c>
      <c r="C222" s="84" t="s">
        <v>31</v>
      </c>
      <c r="D222" s="84" t="s">
        <v>32</v>
      </c>
      <c r="E222" s="84" t="s">
        <v>103</v>
      </c>
      <c r="F222" s="84" t="s">
        <v>104</v>
      </c>
      <c r="G222" s="84" t="s">
        <v>105</v>
      </c>
      <c r="H222" s="84" t="s">
        <v>106</v>
      </c>
      <c r="I222" s="82" t="s">
        <v>107</v>
      </c>
    </row>
    <row r="223" spans="1:9" ht="45.75" thickBot="1">
      <c r="A223" s="1035" t="s">
        <v>433</v>
      </c>
      <c r="B223" s="102" t="s">
        <v>281</v>
      </c>
      <c r="C223" s="997" t="s">
        <v>40</v>
      </c>
      <c r="D223" s="968">
        <v>2</v>
      </c>
      <c r="E223" s="968" t="s">
        <v>40</v>
      </c>
      <c r="F223" s="968" t="s">
        <v>40</v>
      </c>
      <c r="G223" s="968" t="s">
        <v>40</v>
      </c>
      <c r="H223" s="971">
        <v>3</v>
      </c>
      <c r="I223" s="43" t="s">
        <v>434</v>
      </c>
    </row>
    <row r="224" spans="1:9" ht="60.75" thickBot="1">
      <c r="A224" s="1035"/>
      <c r="B224" s="112" t="s">
        <v>435</v>
      </c>
      <c r="C224" s="997"/>
      <c r="D224" s="968"/>
      <c r="E224" s="968"/>
      <c r="F224" s="968"/>
      <c r="G224" s="968"/>
      <c r="H224" s="971"/>
      <c r="I224" s="44" t="s">
        <v>436</v>
      </c>
    </row>
    <row r="225" spans="1:9" ht="75.75" thickBot="1">
      <c r="A225" s="41" t="s">
        <v>437</v>
      </c>
      <c r="B225" s="113" t="s">
        <v>438</v>
      </c>
      <c r="C225" s="46" t="s">
        <v>40</v>
      </c>
      <c r="D225" s="46">
        <v>2</v>
      </c>
      <c r="E225" s="46" t="s">
        <v>40</v>
      </c>
      <c r="F225" s="46" t="s">
        <v>40</v>
      </c>
      <c r="G225" s="46" t="s">
        <v>40</v>
      </c>
      <c r="H225" s="46">
        <v>3</v>
      </c>
      <c r="I225" s="47" t="s">
        <v>439</v>
      </c>
    </row>
    <row r="226" spans="1:9" ht="60.75" hidden="1" thickBot="1">
      <c r="A226" s="41" t="s">
        <v>440</v>
      </c>
      <c r="B226" s="111"/>
      <c r="C226" s="46" t="s">
        <v>40</v>
      </c>
      <c r="D226" s="46" t="s">
        <v>40</v>
      </c>
      <c r="E226" s="46" t="s">
        <v>40</v>
      </c>
      <c r="F226" s="46" t="s">
        <v>40</v>
      </c>
      <c r="G226" s="46" t="s">
        <v>40</v>
      </c>
      <c r="H226" s="46">
        <v>2</v>
      </c>
      <c r="I226" s="51" t="s">
        <v>441</v>
      </c>
    </row>
    <row r="227" spans="1:9" ht="30.75" thickBot="1">
      <c r="A227" s="83" t="s">
        <v>442</v>
      </c>
      <c r="B227" s="83" t="s">
        <v>102</v>
      </c>
      <c r="C227" s="84" t="s">
        <v>31</v>
      </c>
      <c r="D227" s="84" t="s">
        <v>32</v>
      </c>
      <c r="E227" s="84" t="s">
        <v>103</v>
      </c>
      <c r="F227" s="84" t="s">
        <v>104</v>
      </c>
      <c r="G227" s="84" t="s">
        <v>105</v>
      </c>
      <c r="H227" s="84" t="s">
        <v>106</v>
      </c>
      <c r="I227" s="82" t="s">
        <v>107</v>
      </c>
    </row>
    <row r="228" spans="1:9" ht="60" customHeight="1" thickBot="1">
      <c r="A228" s="114" t="s">
        <v>443</v>
      </c>
      <c r="B228" s="115" t="s">
        <v>40</v>
      </c>
      <c r="C228" s="116" t="s">
        <v>40</v>
      </c>
      <c r="D228" s="46">
        <v>2</v>
      </c>
      <c r="E228" s="46" t="s">
        <v>40</v>
      </c>
      <c r="F228" s="46" t="s">
        <v>40</v>
      </c>
      <c r="G228" s="46" t="s">
        <v>40</v>
      </c>
      <c r="H228" s="117">
        <v>3</v>
      </c>
      <c r="I228" s="43" t="s">
        <v>444</v>
      </c>
    </row>
    <row r="229" spans="1:9" ht="45" customHeight="1">
      <c r="A229" s="995" t="s">
        <v>445</v>
      </c>
      <c r="B229" s="1042" t="s">
        <v>40</v>
      </c>
      <c r="C229" s="922" t="s">
        <v>40</v>
      </c>
      <c r="D229" s="922">
        <v>2</v>
      </c>
      <c r="E229" s="922" t="s">
        <v>40</v>
      </c>
      <c r="F229" s="922" t="s">
        <v>40</v>
      </c>
      <c r="G229" s="922">
        <v>3</v>
      </c>
      <c r="H229" s="976">
        <v>3</v>
      </c>
      <c r="I229" s="55" t="s">
        <v>446</v>
      </c>
    </row>
    <row r="230" spans="1:9" ht="51">
      <c r="A230" s="1041"/>
      <c r="B230" s="1043"/>
      <c r="C230" s="923"/>
      <c r="D230" s="923"/>
      <c r="E230" s="923"/>
      <c r="F230" s="923"/>
      <c r="G230" s="923"/>
      <c r="H230" s="977"/>
      <c r="I230" s="170" t="s">
        <v>447</v>
      </c>
    </row>
    <row r="231" spans="1:9" ht="45.75" customHeight="1" thickBot="1">
      <c r="A231" s="996"/>
      <c r="B231" s="1015"/>
      <c r="C231" s="924"/>
      <c r="D231" s="924"/>
      <c r="E231" s="924"/>
      <c r="F231" s="924"/>
      <c r="G231" s="924"/>
      <c r="H231" s="978"/>
      <c r="I231" s="118" t="s">
        <v>448</v>
      </c>
    </row>
    <row r="232" spans="1:9" ht="15.75" thickBot="1">
      <c r="A232" s="82" t="s">
        <v>703</v>
      </c>
      <c r="B232" s="83" t="s">
        <v>102</v>
      </c>
      <c r="C232" s="84" t="s">
        <v>31</v>
      </c>
      <c r="D232" s="84" t="s">
        <v>32</v>
      </c>
      <c r="E232" s="84" t="s">
        <v>103</v>
      </c>
      <c r="F232" s="84" t="s">
        <v>104</v>
      </c>
      <c r="G232" s="84" t="s">
        <v>105</v>
      </c>
      <c r="H232" s="84" t="s">
        <v>106</v>
      </c>
      <c r="I232" s="90" t="s">
        <v>107</v>
      </c>
    </row>
    <row r="233" spans="1:9" ht="15.75" thickBot="1">
      <c r="A233" s="1036" t="s">
        <v>450</v>
      </c>
      <c r="B233" s="1031" t="s">
        <v>40</v>
      </c>
      <c r="C233" s="1038" t="s">
        <v>40</v>
      </c>
      <c r="D233" s="1038">
        <v>2</v>
      </c>
      <c r="E233" s="1038" t="s">
        <v>40</v>
      </c>
      <c r="F233" s="1038" t="s">
        <v>40</v>
      </c>
      <c r="G233" s="1038" t="s">
        <v>40</v>
      </c>
      <c r="H233" s="1040">
        <v>3</v>
      </c>
      <c r="I233" s="123" t="s">
        <v>451</v>
      </c>
    </row>
    <row r="234" spans="1:9" ht="26.25" thickBot="1">
      <c r="A234" s="1039"/>
      <c r="B234" s="1031"/>
      <c r="C234" s="1038"/>
      <c r="D234" s="1038"/>
      <c r="E234" s="1038"/>
      <c r="F234" s="1038"/>
      <c r="G234" s="1038"/>
      <c r="H234" s="1040"/>
      <c r="I234" s="124" t="s">
        <v>452</v>
      </c>
    </row>
    <row r="235" spans="1:9" ht="26.25" thickBot="1">
      <c r="A235" s="1039"/>
      <c r="B235" s="1031"/>
      <c r="C235" s="1038"/>
      <c r="D235" s="1038"/>
      <c r="E235" s="1038"/>
      <c r="F235" s="1038"/>
      <c r="G235" s="1038"/>
      <c r="H235" s="1040"/>
      <c r="I235" s="125" t="s">
        <v>453</v>
      </c>
    </row>
    <row r="236" spans="1:9" ht="15.75" thickBot="1">
      <c r="A236" s="1037"/>
      <c r="B236" s="1031"/>
      <c r="C236" s="1038"/>
      <c r="D236" s="1038"/>
      <c r="E236" s="1038"/>
      <c r="F236" s="1038"/>
      <c r="G236" s="1038"/>
      <c r="H236" s="1040"/>
      <c r="I236" s="124" t="s">
        <v>454</v>
      </c>
    </row>
    <row r="237" spans="1:9" ht="26.25" thickBot="1">
      <c r="A237" s="1036" t="s">
        <v>455</v>
      </c>
      <c r="B237" s="1031" t="s">
        <v>40</v>
      </c>
      <c r="C237" s="1038" t="s">
        <v>40</v>
      </c>
      <c r="D237" s="1038">
        <v>2</v>
      </c>
      <c r="E237" s="1038" t="s">
        <v>40</v>
      </c>
      <c r="F237" s="1038" t="s">
        <v>40</v>
      </c>
      <c r="G237" s="1038" t="s">
        <v>40</v>
      </c>
      <c r="H237" s="1040">
        <v>3</v>
      </c>
      <c r="I237" s="123" t="s">
        <v>456</v>
      </c>
    </row>
    <row r="238" spans="1:9" ht="39" thickBot="1">
      <c r="A238" s="1037"/>
      <c r="B238" s="1031"/>
      <c r="C238" s="1038"/>
      <c r="D238" s="1038"/>
      <c r="E238" s="1038"/>
      <c r="F238" s="1038"/>
      <c r="G238" s="1038"/>
      <c r="H238" s="1040"/>
      <c r="I238" s="126" t="s">
        <v>457</v>
      </c>
    </row>
    <row r="239" spans="1:9" ht="15.75" thickBot="1">
      <c r="A239" s="127" t="s">
        <v>458</v>
      </c>
      <c r="B239" s="1031" t="s">
        <v>40</v>
      </c>
      <c r="C239" s="1038" t="s">
        <v>40</v>
      </c>
      <c r="D239" s="1038">
        <v>2</v>
      </c>
      <c r="E239" s="1038" t="s">
        <v>40</v>
      </c>
      <c r="F239" s="1038" t="s">
        <v>40</v>
      </c>
      <c r="G239" s="1038" t="s">
        <v>40</v>
      </c>
      <c r="H239" s="1038">
        <v>3</v>
      </c>
      <c r="I239" s="1044" t="s">
        <v>459</v>
      </c>
    </row>
    <row r="240" spans="1:9" ht="18" thickBot="1">
      <c r="A240" s="98" t="s">
        <v>460</v>
      </c>
      <c r="B240" s="1031"/>
      <c r="C240" s="1038"/>
      <c r="D240" s="1038"/>
      <c r="E240" s="1038"/>
      <c r="F240" s="1038"/>
      <c r="G240" s="1038"/>
      <c r="H240" s="1038"/>
      <c r="I240" s="967"/>
    </row>
    <row r="241" spans="1:9" ht="18" thickBot="1">
      <c r="A241" s="101" t="s">
        <v>461</v>
      </c>
      <c r="B241" s="1031"/>
      <c r="C241" s="1038"/>
      <c r="D241" s="1038"/>
      <c r="E241" s="1038"/>
      <c r="F241" s="1038"/>
      <c r="G241" s="1038"/>
      <c r="H241" s="1038"/>
      <c r="I241" s="967"/>
    </row>
    <row r="242" spans="1:9" ht="15.75" hidden="1" thickBot="1">
      <c r="A242" s="127" t="s">
        <v>462</v>
      </c>
      <c r="B242" s="1031" t="s">
        <v>40</v>
      </c>
      <c r="C242" s="1038" t="s">
        <v>40</v>
      </c>
      <c r="D242" s="1038" t="s">
        <v>40</v>
      </c>
      <c r="E242" s="1038" t="s">
        <v>40</v>
      </c>
      <c r="F242" s="1038" t="s">
        <v>40</v>
      </c>
      <c r="G242" s="1038" t="s">
        <v>40</v>
      </c>
      <c r="H242" s="1038">
        <v>2</v>
      </c>
      <c r="I242" s="967" t="s">
        <v>463</v>
      </c>
    </row>
    <row r="243" spans="1:9" ht="18" hidden="1" thickBot="1">
      <c r="A243" s="98" t="s">
        <v>464</v>
      </c>
      <c r="B243" s="1031"/>
      <c r="C243" s="1038"/>
      <c r="D243" s="1038"/>
      <c r="E243" s="1038"/>
      <c r="F243" s="1038"/>
      <c r="G243" s="1038"/>
      <c r="H243" s="1038"/>
      <c r="I243" s="967"/>
    </row>
    <row r="244" spans="1:9" ht="18" hidden="1" thickBot="1">
      <c r="A244" s="98" t="s">
        <v>465</v>
      </c>
      <c r="B244" s="1031"/>
      <c r="C244" s="1038"/>
      <c r="D244" s="1038"/>
      <c r="E244" s="1038"/>
      <c r="F244" s="1038"/>
      <c r="G244" s="1038"/>
      <c r="H244" s="1038"/>
      <c r="I244" s="967"/>
    </row>
    <row r="245" spans="1:9" ht="18" hidden="1" thickBot="1">
      <c r="A245" s="101" t="s">
        <v>466</v>
      </c>
      <c r="B245" s="1031"/>
      <c r="C245" s="1038"/>
      <c r="D245" s="1038"/>
      <c r="E245" s="1038"/>
      <c r="F245" s="1038"/>
      <c r="G245" s="1038"/>
      <c r="H245" s="1038"/>
      <c r="I245" s="967"/>
    </row>
    <row r="246" spans="1:9" ht="26.25" hidden="1" thickBot="1">
      <c r="A246" s="128" t="s">
        <v>467</v>
      </c>
      <c r="B246" s="129" t="s">
        <v>40</v>
      </c>
      <c r="C246" s="130" t="s">
        <v>40</v>
      </c>
      <c r="D246" s="130" t="s">
        <v>40</v>
      </c>
      <c r="E246" s="130" t="s">
        <v>40</v>
      </c>
      <c r="F246" s="130" t="s">
        <v>40</v>
      </c>
      <c r="G246" s="130" t="s">
        <v>40</v>
      </c>
      <c r="H246" s="130">
        <v>2</v>
      </c>
      <c r="I246" s="48" t="s">
        <v>468</v>
      </c>
    </row>
    <row r="247" spans="1:9" ht="15.75" thickBot="1">
      <c r="A247" s="131" t="s">
        <v>469</v>
      </c>
      <c r="B247" s="120" t="s">
        <v>102</v>
      </c>
      <c r="C247" s="122" t="s">
        <v>31</v>
      </c>
      <c r="D247" s="122" t="s">
        <v>32</v>
      </c>
      <c r="E247" s="122" t="s">
        <v>103</v>
      </c>
      <c r="F247" s="122" t="s">
        <v>104</v>
      </c>
      <c r="G247" s="122" t="s">
        <v>105</v>
      </c>
      <c r="H247" s="122" t="s">
        <v>106</v>
      </c>
      <c r="I247" s="121" t="s">
        <v>107</v>
      </c>
    </row>
    <row r="248" spans="1:9" s="134" customFormat="1" ht="45" customHeight="1" thickBot="1">
      <c r="A248" s="163" t="s">
        <v>470</v>
      </c>
      <c r="B248" s="171" t="s">
        <v>40</v>
      </c>
      <c r="C248" s="164" t="s">
        <v>40</v>
      </c>
      <c r="D248" s="130">
        <v>2</v>
      </c>
      <c r="E248" s="130" t="s">
        <v>40</v>
      </c>
      <c r="F248" s="130" t="s">
        <v>40</v>
      </c>
      <c r="G248" s="130">
        <v>3</v>
      </c>
      <c r="H248" s="130" t="s">
        <v>40</v>
      </c>
      <c r="I248" s="48" t="s">
        <v>471</v>
      </c>
    </row>
    <row r="249" spans="1:9" ht="24.75" hidden="1" customHeight="1">
      <c r="A249" s="1048" t="s">
        <v>472</v>
      </c>
      <c r="B249" s="135" t="s">
        <v>435</v>
      </c>
      <c r="C249" s="1049" t="s">
        <v>40</v>
      </c>
      <c r="D249" s="1038" t="s">
        <v>40</v>
      </c>
      <c r="E249" s="1038" t="s">
        <v>40</v>
      </c>
      <c r="F249" s="1038" t="s">
        <v>40</v>
      </c>
      <c r="G249" s="1038">
        <v>3</v>
      </c>
      <c r="H249" s="1038" t="s">
        <v>40</v>
      </c>
      <c r="I249" s="967" t="s">
        <v>473</v>
      </c>
    </row>
    <row r="250" spans="1:9" ht="57.75" hidden="1" customHeight="1">
      <c r="A250" s="1048"/>
      <c r="B250" s="136" t="s">
        <v>474</v>
      </c>
      <c r="C250" s="1049"/>
      <c r="D250" s="1038"/>
      <c r="E250" s="1038"/>
      <c r="F250" s="1038"/>
      <c r="G250" s="1038"/>
      <c r="H250" s="1038"/>
      <c r="I250" s="967"/>
    </row>
    <row r="251" spans="1:9" ht="24" thickBot="1">
      <c r="A251" s="1045" t="s">
        <v>475</v>
      </c>
      <c r="B251" s="1046"/>
      <c r="C251" s="1046"/>
      <c r="D251" s="1046"/>
      <c r="E251" s="1046"/>
      <c r="F251" s="1046"/>
      <c r="G251" s="1046"/>
      <c r="H251" s="1046"/>
      <c r="I251" s="1047"/>
    </row>
    <row r="252" spans="1:9" ht="19.5" thickBot="1">
      <c r="A252" s="964" t="s">
        <v>476</v>
      </c>
      <c r="B252" s="965"/>
      <c r="C252" s="965"/>
      <c r="D252" s="965"/>
      <c r="E252" s="965"/>
      <c r="F252" s="965"/>
      <c r="G252" s="965"/>
      <c r="H252" s="965"/>
      <c r="I252" s="966"/>
    </row>
    <row r="253" spans="1:9" ht="15.75" thickBot="1">
      <c r="A253" s="57" t="s">
        <v>477</v>
      </c>
      <c r="B253" s="39" t="s">
        <v>102</v>
      </c>
      <c r="C253" s="40" t="s">
        <v>31</v>
      </c>
      <c r="D253" s="40" t="s">
        <v>32</v>
      </c>
      <c r="E253" s="40" t="s">
        <v>103</v>
      </c>
      <c r="F253" s="40" t="s">
        <v>104</v>
      </c>
      <c r="G253" s="40" t="s">
        <v>105</v>
      </c>
      <c r="H253" s="40" t="s">
        <v>106</v>
      </c>
      <c r="I253" s="57" t="s">
        <v>107</v>
      </c>
    </row>
    <row r="254" spans="1:9" ht="15.75" hidden="1" thickBot="1">
      <c r="A254" s="58" t="s">
        <v>478</v>
      </c>
      <c r="B254" s="925" t="s">
        <v>40</v>
      </c>
      <c r="C254" s="922">
        <v>2</v>
      </c>
      <c r="D254" s="922" t="s">
        <v>40</v>
      </c>
      <c r="E254" s="922">
        <v>3</v>
      </c>
      <c r="F254" s="922">
        <v>3</v>
      </c>
      <c r="G254" s="922" t="s">
        <v>40</v>
      </c>
      <c r="H254" s="976" t="s">
        <v>40</v>
      </c>
      <c r="I254" s="1024" t="s">
        <v>479</v>
      </c>
    </row>
    <row r="255" spans="1:9" ht="45.75" hidden="1" thickBot="1">
      <c r="A255" s="140" t="s">
        <v>480</v>
      </c>
      <c r="B255" s="926"/>
      <c r="C255" s="923"/>
      <c r="D255" s="923"/>
      <c r="E255" s="923"/>
      <c r="F255" s="923"/>
      <c r="G255" s="923"/>
      <c r="H255" s="977"/>
      <c r="I255" s="993"/>
    </row>
    <row r="256" spans="1:9" ht="60.75" hidden="1" customHeight="1">
      <c r="A256" s="141" t="s">
        <v>481</v>
      </c>
      <c r="B256" s="926"/>
      <c r="C256" s="923"/>
      <c r="D256" s="923"/>
      <c r="E256" s="923"/>
      <c r="F256" s="923"/>
      <c r="G256" s="923"/>
      <c r="H256" s="977"/>
      <c r="I256" s="993" t="s">
        <v>482</v>
      </c>
    </row>
    <row r="257" spans="1:9" ht="15.75" hidden="1" thickBot="1">
      <c r="A257" s="142" t="s">
        <v>483</v>
      </c>
      <c r="B257" s="927"/>
      <c r="C257" s="924"/>
      <c r="D257" s="924"/>
      <c r="E257" s="924"/>
      <c r="F257" s="924"/>
      <c r="G257" s="924"/>
      <c r="H257" s="978"/>
      <c r="I257" s="993"/>
    </row>
    <row r="258" spans="1:9" ht="129.75" hidden="1" customHeight="1">
      <c r="A258" s="996" t="s">
        <v>484</v>
      </c>
      <c r="B258" s="967" t="s">
        <v>40</v>
      </c>
      <c r="C258" s="968">
        <v>2</v>
      </c>
      <c r="D258" s="968" t="s">
        <v>40</v>
      </c>
      <c r="E258" s="968">
        <v>3</v>
      </c>
      <c r="F258" s="968">
        <v>3</v>
      </c>
      <c r="G258" s="968" t="s">
        <v>40</v>
      </c>
      <c r="H258" s="971" t="s">
        <v>40</v>
      </c>
      <c r="I258" s="43" t="s">
        <v>485</v>
      </c>
    </row>
    <row r="259" spans="1:9" ht="98.25" hidden="1" customHeight="1">
      <c r="A259" s="975"/>
      <c r="B259" s="967"/>
      <c r="C259" s="968"/>
      <c r="D259" s="968"/>
      <c r="E259" s="968"/>
      <c r="F259" s="968"/>
      <c r="G259" s="968"/>
      <c r="H259" s="971"/>
      <c r="I259" s="44" t="s">
        <v>486</v>
      </c>
    </row>
    <row r="260" spans="1:9" ht="45.75" hidden="1" thickBot="1">
      <c r="A260" s="41" t="s">
        <v>487</v>
      </c>
      <c r="B260" s="143" t="s">
        <v>40</v>
      </c>
      <c r="C260" s="144" t="s">
        <v>40</v>
      </c>
      <c r="D260" s="144" t="s">
        <v>40</v>
      </c>
      <c r="E260" s="46">
        <v>3</v>
      </c>
      <c r="F260" s="46" t="s">
        <v>40</v>
      </c>
      <c r="G260" s="46" t="s">
        <v>40</v>
      </c>
      <c r="H260" s="46" t="s">
        <v>40</v>
      </c>
      <c r="I260" s="47" t="s">
        <v>488</v>
      </c>
    </row>
    <row r="261" spans="1:9" ht="35.1" customHeight="1" thickBot="1">
      <c r="A261" s="39" t="s">
        <v>489</v>
      </c>
      <c r="B261" s="39" t="s">
        <v>102</v>
      </c>
      <c r="C261" s="40" t="s">
        <v>31</v>
      </c>
      <c r="D261" s="40" t="s">
        <v>32</v>
      </c>
      <c r="E261" s="40" t="s">
        <v>103</v>
      </c>
      <c r="F261" s="40" t="s">
        <v>104</v>
      </c>
      <c r="G261" s="40" t="s">
        <v>105</v>
      </c>
      <c r="H261" s="40" t="s">
        <v>106</v>
      </c>
      <c r="I261" s="57" t="s">
        <v>107</v>
      </c>
    </row>
    <row r="262" spans="1:9" ht="15.75" customHeight="1" thickBot="1">
      <c r="A262" s="975" t="s">
        <v>490</v>
      </c>
      <c r="B262" s="979" t="s">
        <v>40</v>
      </c>
      <c r="C262" s="968" t="s">
        <v>40</v>
      </c>
      <c r="D262" s="968">
        <v>2</v>
      </c>
      <c r="E262" s="976">
        <v>3</v>
      </c>
      <c r="F262" s="990"/>
      <c r="G262" s="990"/>
      <c r="H262" s="1050"/>
      <c r="I262" s="43" t="s">
        <v>491</v>
      </c>
    </row>
    <row r="263" spans="1:9" ht="60.75" thickBot="1">
      <c r="A263" s="975"/>
      <c r="B263" s="979"/>
      <c r="C263" s="968"/>
      <c r="D263" s="968"/>
      <c r="E263" s="978"/>
      <c r="F263" s="992"/>
      <c r="G263" s="992"/>
      <c r="H263" s="1018"/>
      <c r="I263" s="44" t="s">
        <v>492</v>
      </c>
    </row>
    <row r="264" spans="1:9" ht="30.75" thickBot="1">
      <c r="A264" s="41" t="s">
        <v>493</v>
      </c>
      <c r="B264" s="45" t="s">
        <v>245</v>
      </c>
      <c r="C264" s="46" t="s">
        <v>40</v>
      </c>
      <c r="D264" s="46">
        <v>2</v>
      </c>
      <c r="E264" s="46" t="s">
        <v>40</v>
      </c>
      <c r="F264" s="46" t="s">
        <v>40</v>
      </c>
      <c r="G264" s="46">
        <v>3</v>
      </c>
      <c r="H264" s="46" t="s">
        <v>40</v>
      </c>
      <c r="I264" s="1032" t="s">
        <v>494</v>
      </c>
    </row>
    <row r="265" spans="1:9" ht="15.75" thickBot="1">
      <c r="A265" s="41" t="s">
        <v>495</v>
      </c>
      <c r="B265" s="45" t="s">
        <v>40</v>
      </c>
      <c r="C265" s="46" t="s">
        <v>40</v>
      </c>
      <c r="D265" s="46">
        <v>2</v>
      </c>
      <c r="E265" s="46" t="s">
        <v>40</v>
      </c>
      <c r="F265" s="46" t="s">
        <v>40</v>
      </c>
      <c r="G265" s="46">
        <v>3</v>
      </c>
      <c r="H265" s="46" t="s">
        <v>40</v>
      </c>
      <c r="I265" s="969"/>
    </row>
    <row r="266" spans="1:9" ht="15.75" thickBot="1">
      <c r="A266" s="41" t="s">
        <v>496</v>
      </c>
      <c r="B266" s="45" t="s">
        <v>40</v>
      </c>
      <c r="C266" s="46" t="s">
        <v>40</v>
      </c>
      <c r="D266" s="46" t="s">
        <v>40</v>
      </c>
      <c r="E266" s="46">
        <v>2</v>
      </c>
      <c r="F266" s="46" t="s">
        <v>40</v>
      </c>
      <c r="G266" s="46" t="s">
        <v>40</v>
      </c>
      <c r="H266" s="46" t="s">
        <v>40</v>
      </c>
      <c r="I266" s="51" t="s">
        <v>497</v>
      </c>
    </row>
    <row r="267" spans="1:9" s="66" customFormat="1" ht="19.5" thickBot="1">
      <c r="A267" s="974" t="s">
        <v>498</v>
      </c>
      <c r="B267" s="974"/>
      <c r="C267" s="974"/>
      <c r="D267" s="974"/>
      <c r="E267" s="974"/>
      <c r="F267" s="1051"/>
      <c r="G267" s="1051"/>
      <c r="H267" s="1052"/>
      <c r="I267" s="1052"/>
    </row>
    <row r="268" spans="1:9" ht="30.75" hidden="1" thickBot="1">
      <c r="A268" s="39" t="s">
        <v>499</v>
      </c>
      <c r="B268" s="39" t="s">
        <v>102</v>
      </c>
      <c r="C268" s="40" t="s">
        <v>31</v>
      </c>
      <c r="D268" s="40" t="s">
        <v>32</v>
      </c>
      <c r="E268" s="40" t="s">
        <v>103</v>
      </c>
      <c r="F268" s="40" t="s">
        <v>104</v>
      </c>
      <c r="G268" s="40" t="s">
        <v>105</v>
      </c>
      <c r="H268" s="40" t="s">
        <v>106</v>
      </c>
      <c r="I268" s="57" t="s">
        <v>107</v>
      </c>
    </row>
    <row r="269" spans="1:9" ht="30.75" hidden="1" thickBot="1">
      <c r="A269" s="975" t="s">
        <v>500</v>
      </c>
      <c r="B269" s="967" t="s">
        <v>40</v>
      </c>
      <c r="C269" s="968">
        <v>2</v>
      </c>
      <c r="D269" s="968" t="s">
        <v>40</v>
      </c>
      <c r="E269" s="1008"/>
      <c r="F269" s="968">
        <v>3</v>
      </c>
      <c r="G269" s="968"/>
      <c r="H269" s="1010"/>
      <c r="I269" s="43" t="s">
        <v>501</v>
      </c>
    </row>
    <row r="270" spans="1:9" ht="15.75" hidden="1" thickBot="1">
      <c r="A270" s="975"/>
      <c r="B270" s="967"/>
      <c r="C270" s="968"/>
      <c r="D270" s="968"/>
      <c r="E270" s="1008"/>
      <c r="F270" s="968"/>
      <c r="G270" s="968"/>
      <c r="H270" s="1010"/>
      <c r="I270" s="44" t="s">
        <v>502</v>
      </c>
    </row>
    <row r="271" spans="1:9" ht="35.1" hidden="1" customHeight="1">
      <c r="A271" s="39" t="s">
        <v>503</v>
      </c>
      <c r="B271" s="39" t="s">
        <v>102</v>
      </c>
      <c r="C271" s="40" t="s">
        <v>31</v>
      </c>
      <c r="D271" s="40" t="s">
        <v>32</v>
      </c>
      <c r="E271" s="40" t="s">
        <v>103</v>
      </c>
      <c r="F271" s="40" t="s">
        <v>104</v>
      </c>
      <c r="G271" s="40" t="s">
        <v>105</v>
      </c>
      <c r="H271" s="40" t="s">
        <v>106</v>
      </c>
      <c r="I271" s="68" t="s">
        <v>107</v>
      </c>
    </row>
    <row r="272" spans="1:9" ht="45.75" hidden="1" thickBot="1">
      <c r="A272" s="41" t="s">
        <v>504</v>
      </c>
      <c r="B272" s="979" t="s">
        <v>201</v>
      </c>
      <c r="C272" s="968">
        <v>2</v>
      </c>
      <c r="D272" s="968" t="s">
        <v>40</v>
      </c>
      <c r="E272" s="968">
        <v>3</v>
      </c>
      <c r="F272" s="968">
        <v>3</v>
      </c>
      <c r="G272" s="968">
        <v>3</v>
      </c>
      <c r="H272" s="968" t="s">
        <v>40</v>
      </c>
      <c r="I272" s="51" t="s">
        <v>505</v>
      </c>
    </row>
    <row r="273" spans="1:9" ht="60.75" hidden="1" thickBot="1">
      <c r="A273" s="41" t="s">
        <v>506</v>
      </c>
      <c r="B273" s="979"/>
      <c r="C273" s="968"/>
      <c r="D273" s="968"/>
      <c r="E273" s="968"/>
      <c r="F273" s="968"/>
      <c r="G273" s="968"/>
      <c r="H273" s="968"/>
      <c r="I273" s="51" t="s">
        <v>507</v>
      </c>
    </row>
    <row r="274" spans="1:9" ht="30.75" hidden="1" thickBot="1">
      <c r="A274" s="111"/>
      <c r="B274" s="979"/>
      <c r="C274" s="968"/>
      <c r="D274" s="968"/>
      <c r="E274" s="968"/>
      <c r="F274" s="968"/>
      <c r="G274" s="968"/>
      <c r="H274" s="968"/>
      <c r="I274" s="51" t="s">
        <v>508</v>
      </c>
    </row>
    <row r="275" spans="1:9" ht="35.1" hidden="1" customHeight="1">
      <c r="A275" s="39" t="s">
        <v>509</v>
      </c>
      <c r="B275" s="39" t="s">
        <v>102</v>
      </c>
      <c r="C275" s="40" t="s">
        <v>31</v>
      </c>
      <c r="D275" s="40" t="s">
        <v>32</v>
      </c>
      <c r="E275" s="40" t="s">
        <v>103</v>
      </c>
      <c r="F275" s="40" t="s">
        <v>104</v>
      </c>
      <c r="G275" s="40" t="s">
        <v>105</v>
      </c>
      <c r="H275" s="40" t="s">
        <v>106</v>
      </c>
      <c r="I275" s="57" t="s">
        <v>107</v>
      </c>
    </row>
    <row r="276" spans="1:9" ht="30.75" hidden="1" thickBot="1">
      <c r="A276" s="975" t="s">
        <v>510</v>
      </c>
      <c r="B276" s="967" t="s">
        <v>40</v>
      </c>
      <c r="C276" s="968">
        <v>2</v>
      </c>
      <c r="D276" s="968" t="s">
        <v>40</v>
      </c>
      <c r="E276" s="968">
        <v>3</v>
      </c>
      <c r="F276" s="968">
        <v>3</v>
      </c>
      <c r="G276" s="968">
        <v>3</v>
      </c>
      <c r="H276" s="971" t="s">
        <v>40</v>
      </c>
      <c r="I276" s="43" t="s">
        <v>511</v>
      </c>
    </row>
    <row r="277" spans="1:9" ht="30.75" hidden="1" thickBot="1">
      <c r="A277" s="975"/>
      <c r="B277" s="967"/>
      <c r="C277" s="968"/>
      <c r="D277" s="968"/>
      <c r="E277" s="968"/>
      <c r="F277" s="968"/>
      <c r="G277" s="968"/>
      <c r="H277" s="971"/>
      <c r="I277" s="55" t="s">
        <v>512</v>
      </c>
    </row>
    <row r="278" spans="1:9" ht="30.75" hidden="1" thickBot="1">
      <c r="A278" s="975"/>
      <c r="B278" s="967"/>
      <c r="C278" s="968"/>
      <c r="D278" s="968"/>
      <c r="E278" s="968"/>
      <c r="F278" s="968"/>
      <c r="G278" s="968"/>
      <c r="H278" s="971"/>
      <c r="I278" s="55" t="s">
        <v>513</v>
      </c>
    </row>
    <row r="279" spans="1:9" ht="15.75" hidden="1" thickBot="1">
      <c r="A279" s="975" t="s">
        <v>514</v>
      </c>
      <c r="B279" s="979" t="s">
        <v>40</v>
      </c>
      <c r="C279" s="968">
        <v>2</v>
      </c>
      <c r="D279" s="968" t="s">
        <v>40</v>
      </c>
      <c r="E279" s="968" t="s">
        <v>40</v>
      </c>
      <c r="F279" s="968" t="s">
        <v>40</v>
      </c>
      <c r="G279" s="968" t="s">
        <v>40</v>
      </c>
      <c r="H279" s="971">
        <v>3</v>
      </c>
      <c r="I279" s="43" t="s">
        <v>515</v>
      </c>
    </row>
    <row r="280" spans="1:9" ht="30.75" hidden="1" thickBot="1">
      <c r="A280" s="975"/>
      <c r="B280" s="979"/>
      <c r="C280" s="968"/>
      <c r="D280" s="968"/>
      <c r="E280" s="968"/>
      <c r="F280" s="968"/>
      <c r="G280" s="968"/>
      <c r="H280" s="971"/>
      <c r="I280" s="55" t="s">
        <v>516</v>
      </c>
    </row>
    <row r="281" spans="1:9" ht="15.75" hidden="1" thickBot="1">
      <c r="A281" s="975"/>
      <c r="B281" s="979"/>
      <c r="C281" s="968"/>
      <c r="D281" s="968"/>
      <c r="E281" s="968"/>
      <c r="F281" s="968"/>
      <c r="G281" s="968"/>
      <c r="H281" s="971"/>
      <c r="I281" s="55" t="s">
        <v>517</v>
      </c>
    </row>
    <row r="282" spans="1:9" ht="135.75" hidden="1" thickBot="1">
      <c r="A282" s="975"/>
      <c r="B282" s="979"/>
      <c r="C282" s="968"/>
      <c r="D282" s="968"/>
      <c r="E282" s="968"/>
      <c r="F282" s="968"/>
      <c r="G282" s="968"/>
      <c r="H282" s="971"/>
      <c r="I282" s="44" t="s">
        <v>518</v>
      </c>
    </row>
    <row r="283" spans="1:9" ht="19.5" thickBot="1">
      <c r="A283" s="974" t="s">
        <v>701</v>
      </c>
      <c r="B283" s="974"/>
      <c r="C283" s="974"/>
      <c r="D283" s="974"/>
      <c r="E283" s="974"/>
      <c r="F283" s="974"/>
      <c r="G283" s="974"/>
      <c r="H283" s="974"/>
      <c r="I283" s="1057"/>
    </row>
    <row r="284" spans="1:9" ht="15.75" thickBot="1">
      <c r="A284" s="39" t="s">
        <v>519</v>
      </c>
      <c r="B284" s="39" t="s">
        <v>102</v>
      </c>
      <c r="C284" s="40" t="s">
        <v>31</v>
      </c>
      <c r="D284" s="40" t="s">
        <v>32</v>
      </c>
      <c r="E284" s="40" t="s">
        <v>103</v>
      </c>
      <c r="F284" s="40" t="s">
        <v>104</v>
      </c>
      <c r="G284" s="40" t="s">
        <v>105</v>
      </c>
      <c r="H284" s="40" t="s">
        <v>106</v>
      </c>
      <c r="I284" s="57" t="s">
        <v>107</v>
      </c>
    </row>
    <row r="285" spans="1:9" ht="90.75" thickBot="1">
      <c r="A285" s="41" t="s">
        <v>520</v>
      </c>
      <c r="B285" s="979" t="s">
        <v>40</v>
      </c>
      <c r="C285" s="968" t="s">
        <v>40</v>
      </c>
      <c r="D285" s="968">
        <v>2</v>
      </c>
      <c r="E285" s="968" t="s">
        <v>40</v>
      </c>
      <c r="F285" s="968" t="s">
        <v>40</v>
      </c>
      <c r="G285" s="968" t="s">
        <v>40</v>
      </c>
      <c r="H285" s="971" t="s">
        <v>40</v>
      </c>
      <c r="I285" s="43" t="s">
        <v>521</v>
      </c>
    </row>
    <row r="286" spans="1:9" ht="35.25" customHeight="1" thickBot="1">
      <c r="A286" s="166" t="s">
        <v>522</v>
      </c>
      <c r="B286" s="979"/>
      <c r="C286" s="968"/>
      <c r="D286" s="968"/>
      <c r="E286" s="968"/>
      <c r="F286" s="968"/>
      <c r="G286" s="968"/>
      <c r="H286" s="971"/>
      <c r="I286" s="993" t="s">
        <v>523</v>
      </c>
    </row>
    <row r="287" spans="1:9" ht="33" thickBot="1">
      <c r="A287" s="166" t="s">
        <v>524</v>
      </c>
      <c r="B287" s="1042"/>
      <c r="C287" s="968"/>
      <c r="D287" s="968"/>
      <c r="E287" s="968"/>
      <c r="F287" s="968"/>
      <c r="G287" s="968"/>
      <c r="H287" s="971"/>
      <c r="I287" s="993"/>
    </row>
    <row r="288" spans="1:9" ht="60.75" thickBot="1">
      <c r="A288" s="1048" t="s">
        <v>525</v>
      </c>
      <c r="B288" s="135" t="s">
        <v>245</v>
      </c>
      <c r="C288" s="997" t="s">
        <v>40</v>
      </c>
      <c r="D288" s="968">
        <v>2</v>
      </c>
      <c r="E288" s="968">
        <v>3</v>
      </c>
      <c r="F288" s="968" t="s">
        <v>40</v>
      </c>
      <c r="G288" s="968" t="s">
        <v>40</v>
      </c>
      <c r="H288" s="971" t="s">
        <v>40</v>
      </c>
      <c r="I288" s="43" t="s">
        <v>526</v>
      </c>
    </row>
    <row r="289" spans="1:9" ht="45.75" thickBot="1">
      <c r="A289" s="1054"/>
      <c r="B289" s="136" t="s">
        <v>249</v>
      </c>
      <c r="C289" s="997"/>
      <c r="D289" s="968"/>
      <c r="E289" s="968"/>
      <c r="F289" s="968"/>
      <c r="G289" s="968"/>
      <c r="H289" s="971"/>
      <c r="I289" s="55" t="s">
        <v>527</v>
      </c>
    </row>
    <row r="290" spans="1:9" ht="45.75" thickBot="1">
      <c r="A290" s="127" t="s">
        <v>528</v>
      </c>
      <c r="B290" s="1058"/>
      <c r="C290" s="968" t="s">
        <v>40</v>
      </c>
      <c r="D290" s="968">
        <v>2</v>
      </c>
      <c r="E290" s="968" t="s">
        <v>40</v>
      </c>
      <c r="F290" s="968" t="s">
        <v>40</v>
      </c>
      <c r="G290" s="968" t="s">
        <v>40</v>
      </c>
      <c r="H290" s="971" t="s">
        <v>40</v>
      </c>
      <c r="I290" s="43" t="s">
        <v>529</v>
      </c>
    </row>
    <row r="291" spans="1:9" ht="30.75" thickBot="1">
      <c r="A291" s="147" t="s">
        <v>530</v>
      </c>
      <c r="B291" s="1059"/>
      <c r="C291" s="968"/>
      <c r="D291" s="968"/>
      <c r="E291" s="968"/>
      <c r="F291" s="968"/>
      <c r="G291" s="968"/>
      <c r="H291" s="971"/>
      <c r="I291" s="55" t="s">
        <v>531</v>
      </c>
    </row>
    <row r="292" spans="1:9" ht="75.75" hidden="1" thickBot="1">
      <c r="A292" s="127" t="s">
        <v>532</v>
      </c>
      <c r="B292" s="148"/>
      <c r="C292" s="997" t="s">
        <v>40</v>
      </c>
      <c r="D292" s="968" t="s">
        <v>40</v>
      </c>
      <c r="E292" s="968" t="s">
        <v>40</v>
      </c>
      <c r="F292" s="968" t="s">
        <v>40</v>
      </c>
      <c r="G292" s="968">
        <v>2</v>
      </c>
      <c r="H292" s="971" t="s">
        <v>40</v>
      </c>
      <c r="I292" s="43" t="s">
        <v>533</v>
      </c>
    </row>
    <row r="293" spans="1:9" ht="45.75" hidden="1" thickBot="1">
      <c r="A293" s="149" t="s">
        <v>534</v>
      </c>
      <c r="B293" s="150"/>
      <c r="C293" s="997"/>
      <c r="D293" s="968"/>
      <c r="E293" s="968"/>
      <c r="F293" s="968"/>
      <c r="G293" s="968"/>
      <c r="H293" s="971"/>
      <c r="I293" s="44" t="s">
        <v>535</v>
      </c>
    </row>
    <row r="294" spans="1:9" ht="75.75" hidden="1" thickBot="1">
      <c r="A294" s="151" t="s">
        <v>536</v>
      </c>
      <c r="B294" s="152" t="s">
        <v>40</v>
      </c>
      <c r="C294" s="46" t="s">
        <v>40</v>
      </c>
      <c r="D294" s="46" t="s">
        <v>40</v>
      </c>
      <c r="E294" s="46" t="s">
        <v>40</v>
      </c>
      <c r="F294" s="46" t="s">
        <v>40</v>
      </c>
      <c r="G294" s="46">
        <v>2</v>
      </c>
      <c r="H294" s="46" t="s">
        <v>40</v>
      </c>
      <c r="I294" s="80" t="s">
        <v>537</v>
      </c>
    </row>
    <row r="295" spans="1:9" ht="102" customHeight="1" thickBot="1">
      <c r="A295" s="58" t="s">
        <v>538</v>
      </c>
      <c r="B295" s="1031" t="s">
        <v>40</v>
      </c>
      <c r="C295" s="968" t="s">
        <v>40</v>
      </c>
      <c r="D295" s="968">
        <v>2</v>
      </c>
      <c r="E295" s="968" t="s">
        <v>40</v>
      </c>
      <c r="F295" s="968" t="s">
        <v>40</v>
      </c>
      <c r="G295" s="968" t="s">
        <v>40</v>
      </c>
      <c r="H295" s="971" t="s">
        <v>40</v>
      </c>
      <c r="I295" s="43" t="s">
        <v>539</v>
      </c>
    </row>
    <row r="296" spans="1:9" ht="97.5" customHeight="1" thickBot="1">
      <c r="A296" s="59" t="s">
        <v>540</v>
      </c>
      <c r="B296" s="1031"/>
      <c r="C296" s="968"/>
      <c r="D296" s="968"/>
      <c r="E296" s="968"/>
      <c r="F296" s="968"/>
      <c r="G296" s="968"/>
      <c r="H296" s="971"/>
      <c r="I296" s="993" t="s">
        <v>541</v>
      </c>
    </row>
    <row r="297" spans="1:9" ht="30.75" thickBot="1">
      <c r="A297" s="60" t="s">
        <v>542</v>
      </c>
      <c r="B297" s="1031"/>
      <c r="C297" s="968"/>
      <c r="D297" s="968"/>
      <c r="E297" s="968"/>
      <c r="F297" s="968"/>
      <c r="G297" s="968"/>
      <c r="H297" s="971"/>
      <c r="I297" s="994"/>
    </row>
    <row r="298" spans="1:9" ht="30.75" thickBot="1">
      <c r="A298" s="77" t="s">
        <v>543</v>
      </c>
      <c r="B298" s="39" t="s">
        <v>102</v>
      </c>
      <c r="C298" s="40" t="s">
        <v>31</v>
      </c>
      <c r="D298" s="40" t="s">
        <v>32</v>
      </c>
      <c r="E298" s="40" t="s">
        <v>103</v>
      </c>
      <c r="F298" s="40" t="s">
        <v>104</v>
      </c>
      <c r="G298" s="40" t="s">
        <v>105</v>
      </c>
      <c r="H298" s="40" t="s">
        <v>106</v>
      </c>
      <c r="I298" s="68" t="s">
        <v>107</v>
      </c>
    </row>
    <row r="299" spans="1:9" ht="30.75" hidden="1" thickBot="1">
      <c r="A299" s="58" t="s">
        <v>544</v>
      </c>
      <c r="B299" s="985" t="s">
        <v>40</v>
      </c>
      <c r="C299" s="968" t="s">
        <v>40</v>
      </c>
      <c r="D299" s="968" t="s">
        <v>40</v>
      </c>
      <c r="E299" s="968">
        <v>3</v>
      </c>
      <c r="F299" s="968" t="s">
        <v>40</v>
      </c>
      <c r="G299" s="968" t="s">
        <v>40</v>
      </c>
      <c r="H299" s="968" t="s">
        <v>40</v>
      </c>
      <c r="I299" s="969" t="s">
        <v>545</v>
      </c>
    </row>
    <row r="300" spans="1:9" ht="18" hidden="1" thickBot="1">
      <c r="A300" s="98" t="s">
        <v>546</v>
      </c>
      <c r="B300" s="985"/>
      <c r="C300" s="968"/>
      <c r="D300" s="968"/>
      <c r="E300" s="968"/>
      <c r="F300" s="968"/>
      <c r="G300" s="968"/>
      <c r="H300" s="968"/>
      <c r="I300" s="969"/>
    </row>
    <row r="301" spans="1:9" ht="33" hidden="1" thickBot="1">
      <c r="A301" s="101" t="s">
        <v>547</v>
      </c>
      <c r="B301" s="985"/>
      <c r="C301" s="968"/>
      <c r="D301" s="968"/>
      <c r="E301" s="968"/>
      <c r="F301" s="968"/>
      <c r="G301" s="968"/>
      <c r="H301" s="968"/>
      <c r="I301" s="969"/>
    </row>
    <row r="302" spans="1:9" ht="45.75" hidden="1" thickBot="1">
      <c r="A302" s="65" t="s">
        <v>548</v>
      </c>
      <c r="B302" s="48" t="s">
        <v>40</v>
      </c>
      <c r="C302" s="46" t="s">
        <v>40</v>
      </c>
      <c r="D302" s="46" t="s">
        <v>40</v>
      </c>
      <c r="E302" s="46">
        <v>3</v>
      </c>
      <c r="F302" s="46" t="s">
        <v>40</v>
      </c>
      <c r="G302" s="46" t="s">
        <v>40</v>
      </c>
      <c r="H302" s="46" t="s">
        <v>40</v>
      </c>
      <c r="I302" s="51" t="s">
        <v>549</v>
      </c>
    </row>
    <row r="303" spans="1:9" ht="60.75" hidden="1" thickBot="1">
      <c r="A303" s="41" t="s">
        <v>550</v>
      </c>
      <c r="B303" s="45" t="s">
        <v>40</v>
      </c>
      <c r="C303" s="46" t="s">
        <v>40</v>
      </c>
      <c r="D303" s="46" t="s">
        <v>40</v>
      </c>
      <c r="E303" s="46">
        <v>3</v>
      </c>
      <c r="F303" s="46" t="s">
        <v>40</v>
      </c>
      <c r="G303" s="46" t="s">
        <v>40</v>
      </c>
      <c r="H303" s="46" t="s">
        <v>40</v>
      </c>
      <c r="I303" s="51" t="s">
        <v>551</v>
      </c>
    </row>
    <row r="304" spans="1:9" ht="75.75" hidden="1" thickBot="1">
      <c r="A304" s="41" t="s">
        <v>552</v>
      </c>
      <c r="B304" s="45" t="s">
        <v>553</v>
      </c>
      <c r="C304" s="46" t="s">
        <v>40</v>
      </c>
      <c r="D304" s="153" t="s">
        <v>40</v>
      </c>
      <c r="E304" s="46">
        <v>3</v>
      </c>
      <c r="F304" s="46" t="s">
        <v>40</v>
      </c>
      <c r="G304" s="46" t="s">
        <v>40</v>
      </c>
      <c r="H304" s="46" t="s">
        <v>40</v>
      </c>
      <c r="I304" s="51" t="s">
        <v>554</v>
      </c>
    </row>
    <row r="305" spans="1:9" ht="15.75" thickBot="1">
      <c r="A305" s="39" t="s">
        <v>555</v>
      </c>
      <c r="B305" s="57" t="s">
        <v>102</v>
      </c>
      <c r="C305" s="40" t="s">
        <v>31</v>
      </c>
      <c r="D305" s="40" t="s">
        <v>32</v>
      </c>
      <c r="E305" s="40" t="s">
        <v>103</v>
      </c>
      <c r="F305" s="40" t="s">
        <v>104</v>
      </c>
      <c r="G305" s="40" t="s">
        <v>105</v>
      </c>
      <c r="H305" s="40" t="s">
        <v>106</v>
      </c>
      <c r="I305" s="57" t="s">
        <v>107</v>
      </c>
    </row>
    <row r="306" spans="1:9" ht="60.75" customHeight="1" thickBot="1">
      <c r="A306" s="1035" t="s">
        <v>556</v>
      </c>
      <c r="B306" s="1060" t="s">
        <v>201</v>
      </c>
      <c r="C306" s="997" t="s">
        <v>40</v>
      </c>
      <c r="D306" s="968">
        <v>2</v>
      </c>
      <c r="E306" s="968">
        <v>3</v>
      </c>
      <c r="F306" s="968" t="s">
        <v>40</v>
      </c>
      <c r="G306" s="968" t="s">
        <v>40</v>
      </c>
      <c r="H306" s="971" t="s">
        <v>40</v>
      </c>
      <c r="I306" s="43" t="s">
        <v>557</v>
      </c>
    </row>
    <row r="307" spans="1:9" ht="30.75" thickBot="1">
      <c r="A307" s="1035"/>
      <c r="B307" s="1061"/>
      <c r="C307" s="997"/>
      <c r="D307" s="968"/>
      <c r="E307" s="968"/>
      <c r="F307" s="968"/>
      <c r="G307" s="968"/>
      <c r="H307" s="971"/>
      <c r="I307" s="55" t="s">
        <v>558</v>
      </c>
    </row>
    <row r="308" spans="1:9" ht="48.75" customHeight="1" thickBot="1">
      <c r="A308" s="1035"/>
      <c r="B308" s="112" t="s">
        <v>210</v>
      </c>
      <c r="C308" s="997"/>
      <c r="D308" s="968"/>
      <c r="E308" s="968"/>
      <c r="F308" s="968"/>
      <c r="G308" s="968"/>
      <c r="H308" s="971"/>
      <c r="I308" s="44" t="s">
        <v>559</v>
      </c>
    </row>
    <row r="309" spans="1:9" ht="75.75" thickBot="1">
      <c r="A309" s="41" t="s">
        <v>560</v>
      </c>
      <c r="B309" s="154"/>
      <c r="C309" s="46" t="s">
        <v>40</v>
      </c>
      <c r="D309" s="46">
        <v>2</v>
      </c>
      <c r="E309" s="46" t="s">
        <v>40</v>
      </c>
      <c r="F309" s="46" t="s">
        <v>40</v>
      </c>
      <c r="G309" s="46" t="s">
        <v>40</v>
      </c>
      <c r="H309" s="46" t="s">
        <v>40</v>
      </c>
      <c r="I309" s="47" t="s">
        <v>561</v>
      </c>
    </row>
    <row r="310" spans="1:9" ht="60.75" thickBot="1">
      <c r="A310" s="41" t="s">
        <v>562</v>
      </c>
      <c r="B310" s="45" t="s">
        <v>40</v>
      </c>
      <c r="C310" s="46" t="s">
        <v>40</v>
      </c>
      <c r="D310" s="46">
        <v>2</v>
      </c>
      <c r="E310" s="46" t="s">
        <v>40</v>
      </c>
      <c r="F310" s="46" t="s">
        <v>40</v>
      </c>
      <c r="G310" s="46" t="s">
        <v>40</v>
      </c>
      <c r="H310" s="46">
        <v>3</v>
      </c>
      <c r="I310" s="51" t="s">
        <v>563</v>
      </c>
    </row>
    <row r="311" spans="1:9" ht="60.75" hidden="1" thickBot="1">
      <c r="A311" s="41" t="s">
        <v>564</v>
      </c>
      <c r="B311" s="45" t="s">
        <v>40</v>
      </c>
      <c r="C311" s="46" t="s">
        <v>40</v>
      </c>
      <c r="D311" s="46" t="s">
        <v>40</v>
      </c>
      <c r="E311" s="46" t="s">
        <v>40</v>
      </c>
      <c r="F311" s="46" t="s">
        <v>40</v>
      </c>
      <c r="G311" s="46">
        <v>2</v>
      </c>
      <c r="H311" s="46" t="s">
        <v>40</v>
      </c>
      <c r="I311" s="51" t="s">
        <v>565</v>
      </c>
    </row>
    <row r="312" spans="1:9" ht="30.75" customHeight="1" thickBot="1">
      <c r="A312" s="39" t="s">
        <v>566</v>
      </c>
      <c r="B312" s="39" t="s">
        <v>102</v>
      </c>
      <c r="C312" s="40" t="s">
        <v>31</v>
      </c>
      <c r="D312" s="40" t="s">
        <v>32</v>
      </c>
      <c r="E312" s="40" t="s">
        <v>103</v>
      </c>
      <c r="F312" s="40" t="s">
        <v>104</v>
      </c>
      <c r="G312" s="40" t="s">
        <v>105</v>
      </c>
      <c r="H312" s="40" t="s">
        <v>106</v>
      </c>
      <c r="I312" s="57" t="s">
        <v>107</v>
      </c>
    </row>
    <row r="313" spans="1:9" ht="45.75" hidden="1" thickBot="1">
      <c r="A313" s="975" t="s">
        <v>567</v>
      </c>
      <c r="B313" s="967" t="s">
        <v>40</v>
      </c>
      <c r="C313" s="968" t="s">
        <v>40</v>
      </c>
      <c r="D313" s="968" t="s">
        <v>40</v>
      </c>
      <c r="E313" s="968" t="s">
        <v>40</v>
      </c>
      <c r="F313" s="968">
        <v>3</v>
      </c>
      <c r="G313" s="968" t="s">
        <v>40</v>
      </c>
      <c r="H313" s="971" t="s">
        <v>40</v>
      </c>
      <c r="I313" s="43" t="s">
        <v>568</v>
      </c>
    </row>
    <row r="314" spans="1:9" ht="30.75" hidden="1" thickBot="1">
      <c r="A314" s="975"/>
      <c r="B314" s="967"/>
      <c r="C314" s="968"/>
      <c r="D314" s="968"/>
      <c r="E314" s="968"/>
      <c r="F314" s="968"/>
      <c r="G314" s="968"/>
      <c r="H314" s="971"/>
      <c r="I314" s="55" t="s">
        <v>569</v>
      </c>
    </row>
    <row r="315" spans="1:9" ht="30.75" hidden="1" thickBot="1">
      <c r="A315" s="975"/>
      <c r="B315" s="967"/>
      <c r="C315" s="968"/>
      <c r="D315" s="968"/>
      <c r="E315" s="968"/>
      <c r="F315" s="968"/>
      <c r="G315" s="968"/>
      <c r="H315" s="971"/>
      <c r="I315" s="55" t="s">
        <v>570</v>
      </c>
    </row>
    <row r="316" spans="1:9" ht="60.75" hidden="1" thickBot="1">
      <c r="A316" s="975"/>
      <c r="B316" s="967"/>
      <c r="C316" s="968"/>
      <c r="D316" s="968"/>
      <c r="E316" s="968"/>
      <c r="F316" s="968"/>
      <c r="G316" s="968"/>
      <c r="H316" s="971"/>
      <c r="I316" s="55" t="s">
        <v>571</v>
      </c>
    </row>
    <row r="317" spans="1:9" ht="135.75" hidden="1" thickBot="1">
      <c r="A317" s="975"/>
      <c r="B317" s="967"/>
      <c r="C317" s="968"/>
      <c r="D317" s="968"/>
      <c r="E317" s="968"/>
      <c r="F317" s="968"/>
      <c r="G317" s="968"/>
      <c r="H317" s="971"/>
      <c r="I317" s="44" t="s">
        <v>572</v>
      </c>
    </row>
    <row r="318" spans="1:9" ht="75.75" hidden="1" thickBot="1">
      <c r="A318" s="41" t="s">
        <v>573</v>
      </c>
      <c r="B318" s="48" t="s">
        <v>40</v>
      </c>
      <c r="C318" s="46" t="s">
        <v>40</v>
      </c>
      <c r="D318" s="46" t="s">
        <v>40</v>
      </c>
      <c r="E318" s="46" t="s">
        <v>40</v>
      </c>
      <c r="F318" s="46">
        <v>3</v>
      </c>
      <c r="G318" s="46" t="s">
        <v>40</v>
      </c>
      <c r="H318" s="46" t="s">
        <v>40</v>
      </c>
      <c r="I318" s="47" t="s">
        <v>574</v>
      </c>
    </row>
    <row r="319" spans="1:9" ht="35.1" customHeight="1" thickBot="1">
      <c r="A319" s="57" t="s">
        <v>575</v>
      </c>
      <c r="B319" s="39" t="s">
        <v>102</v>
      </c>
      <c r="C319" s="40" t="s">
        <v>31</v>
      </c>
      <c r="D319" s="40" t="s">
        <v>32</v>
      </c>
      <c r="E319" s="40" t="s">
        <v>103</v>
      </c>
      <c r="F319" s="40" t="s">
        <v>104</v>
      </c>
      <c r="G319" s="40" t="s">
        <v>105</v>
      </c>
      <c r="H319" s="40" t="s">
        <v>106</v>
      </c>
      <c r="I319" s="39" t="s">
        <v>107</v>
      </c>
    </row>
    <row r="320" spans="1:9" ht="45.75" customHeight="1" thickBot="1">
      <c r="A320" s="167" t="s">
        <v>576</v>
      </c>
      <c r="B320" s="1063" t="s">
        <v>577</v>
      </c>
      <c r="C320" s="968" t="s">
        <v>40</v>
      </c>
      <c r="D320" s="968">
        <v>2</v>
      </c>
      <c r="E320" s="968" t="s">
        <v>40</v>
      </c>
      <c r="F320" s="968" t="s">
        <v>40</v>
      </c>
      <c r="G320" s="968" t="s">
        <v>40</v>
      </c>
      <c r="H320" s="968">
        <v>3</v>
      </c>
      <c r="I320" s="970" t="s">
        <v>578</v>
      </c>
    </row>
    <row r="321" spans="1:9" ht="15.75" thickBot="1">
      <c r="A321" s="59" t="s">
        <v>579</v>
      </c>
      <c r="B321" s="1063"/>
      <c r="C321" s="968"/>
      <c r="D321" s="968"/>
      <c r="E321" s="968"/>
      <c r="F321" s="968"/>
      <c r="G321" s="968"/>
      <c r="H321" s="968"/>
      <c r="I321" s="1032"/>
    </row>
    <row r="322" spans="1:9" ht="30.75" customHeight="1" thickBot="1">
      <c r="A322" s="59" t="s">
        <v>580</v>
      </c>
      <c r="B322" s="1063"/>
      <c r="C322" s="968"/>
      <c r="D322" s="968"/>
      <c r="E322" s="968"/>
      <c r="F322" s="968"/>
      <c r="G322" s="968"/>
      <c r="H322" s="968"/>
      <c r="I322" s="970" t="s">
        <v>581</v>
      </c>
    </row>
    <row r="323" spans="1:9" ht="38.25" customHeight="1" thickBot="1">
      <c r="A323" s="59" t="s">
        <v>582</v>
      </c>
      <c r="B323" s="1063"/>
      <c r="C323" s="968"/>
      <c r="D323" s="968"/>
      <c r="E323" s="968"/>
      <c r="F323" s="968"/>
      <c r="G323" s="968"/>
      <c r="H323" s="968"/>
      <c r="I323" s="1301"/>
    </row>
    <row r="324" spans="1:9" ht="20.25" customHeight="1" thickBot="1">
      <c r="A324" s="59" t="s">
        <v>583</v>
      </c>
      <c r="B324" s="1063"/>
      <c r="C324" s="968"/>
      <c r="D324" s="968"/>
      <c r="E324" s="968"/>
      <c r="F324" s="968"/>
      <c r="G324" s="968"/>
      <c r="H324" s="968"/>
      <c r="I324" s="1301"/>
    </row>
    <row r="325" spans="1:9" ht="21" customHeight="1" thickBot="1">
      <c r="A325" s="59" t="s">
        <v>584</v>
      </c>
      <c r="B325" s="1063"/>
      <c r="C325" s="968"/>
      <c r="D325" s="968"/>
      <c r="E325" s="968"/>
      <c r="F325" s="968"/>
      <c r="G325" s="968"/>
      <c r="H325" s="968"/>
      <c r="I325" s="1301"/>
    </row>
    <row r="326" spans="1:9" ht="15.75" thickBot="1">
      <c r="A326" s="58" t="s">
        <v>585</v>
      </c>
      <c r="B326" s="1031" t="s">
        <v>40</v>
      </c>
      <c r="C326" s="968" t="s">
        <v>40</v>
      </c>
      <c r="D326" s="968">
        <v>2</v>
      </c>
      <c r="E326" s="968" t="s">
        <v>40</v>
      </c>
      <c r="F326" s="968" t="s">
        <v>40</v>
      </c>
      <c r="G326" s="968" t="s">
        <v>40</v>
      </c>
      <c r="H326" s="971">
        <v>3</v>
      </c>
      <c r="I326" s="43" t="s">
        <v>586</v>
      </c>
    </row>
    <row r="327" spans="1:9" ht="30.75" thickBot="1">
      <c r="A327" s="60" t="s">
        <v>587</v>
      </c>
      <c r="B327" s="1031"/>
      <c r="C327" s="968"/>
      <c r="D327" s="968"/>
      <c r="E327" s="968"/>
      <c r="F327" s="968"/>
      <c r="G327" s="968"/>
      <c r="H327" s="971"/>
      <c r="I327" s="55" t="s">
        <v>588</v>
      </c>
    </row>
    <row r="328" spans="1:9" ht="15.75" thickBot="1">
      <c r="A328" s="996" t="s">
        <v>589</v>
      </c>
      <c r="B328" s="967" t="s">
        <v>40</v>
      </c>
      <c r="C328" s="968" t="s">
        <v>40</v>
      </c>
      <c r="D328" s="968">
        <v>2</v>
      </c>
      <c r="E328" s="968" t="s">
        <v>40</v>
      </c>
      <c r="F328" s="968" t="s">
        <v>40</v>
      </c>
      <c r="G328" s="968" t="s">
        <v>40</v>
      </c>
      <c r="H328" s="971">
        <v>3</v>
      </c>
      <c r="I328" s="43" t="s">
        <v>590</v>
      </c>
    </row>
    <row r="329" spans="1:9" ht="30.75" thickBot="1">
      <c r="A329" s="975"/>
      <c r="B329" s="967"/>
      <c r="C329" s="968"/>
      <c r="D329" s="968"/>
      <c r="E329" s="968"/>
      <c r="F329" s="968"/>
      <c r="G329" s="968"/>
      <c r="H329" s="971"/>
      <c r="I329" s="44" t="s">
        <v>591</v>
      </c>
    </row>
    <row r="330" spans="1:9" ht="24" thickBot="1">
      <c r="A330" s="1045" t="s">
        <v>592</v>
      </c>
      <c r="B330" s="1046"/>
      <c r="C330" s="1046"/>
      <c r="D330" s="1046"/>
      <c r="E330" s="1046"/>
      <c r="F330" s="1046"/>
      <c r="G330" s="1046"/>
      <c r="H330" s="1046"/>
      <c r="I330" s="1047"/>
    </row>
    <row r="331" spans="1:9" ht="27" customHeight="1" thickBot="1">
      <c r="A331" s="974" t="s">
        <v>593</v>
      </c>
      <c r="B331" s="974"/>
      <c r="C331" s="974"/>
      <c r="D331" s="974"/>
      <c r="E331" s="974"/>
      <c r="F331" s="974"/>
      <c r="G331" s="974"/>
      <c r="H331" s="974"/>
      <c r="I331" s="974"/>
    </row>
    <row r="332" spans="1:9" ht="35.1" customHeight="1" thickBot="1">
      <c r="A332" s="39" t="s">
        <v>594</v>
      </c>
      <c r="B332" s="39" t="s">
        <v>102</v>
      </c>
      <c r="C332" s="40" t="s">
        <v>31</v>
      </c>
      <c r="D332" s="40" t="s">
        <v>32</v>
      </c>
      <c r="E332" s="40" t="s">
        <v>103</v>
      </c>
      <c r="F332" s="40" t="s">
        <v>104</v>
      </c>
      <c r="G332" s="40" t="s">
        <v>105</v>
      </c>
      <c r="H332" s="40" t="s">
        <v>106</v>
      </c>
      <c r="I332" s="57" t="s">
        <v>107</v>
      </c>
    </row>
    <row r="333" spans="1:9" ht="30.75" hidden="1" thickBot="1">
      <c r="A333" s="975" t="s">
        <v>595</v>
      </c>
      <c r="B333" s="979" t="s">
        <v>596</v>
      </c>
      <c r="C333" s="968">
        <v>2</v>
      </c>
      <c r="D333" s="968" t="s">
        <v>40</v>
      </c>
      <c r="E333" s="968">
        <v>3</v>
      </c>
      <c r="F333" s="968" t="s">
        <v>40</v>
      </c>
      <c r="G333" s="968" t="s">
        <v>40</v>
      </c>
      <c r="H333" s="971" t="s">
        <v>40</v>
      </c>
      <c r="I333" s="43" t="s">
        <v>597</v>
      </c>
    </row>
    <row r="334" spans="1:9" ht="30.75" hidden="1" thickBot="1">
      <c r="A334" s="975"/>
      <c r="B334" s="979"/>
      <c r="C334" s="968"/>
      <c r="D334" s="968"/>
      <c r="E334" s="968"/>
      <c r="F334" s="968"/>
      <c r="G334" s="968"/>
      <c r="H334" s="971"/>
      <c r="I334" s="44" t="s">
        <v>598</v>
      </c>
    </row>
    <row r="335" spans="1:9" ht="30.75" thickBot="1">
      <c r="A335" s="39" t="s">
        <v>599</v>
      </c>
      <c r="B335" s="39" t="s">
        <v>102</v>
      </c>
      <c r="C335" s="40" t="s">
        <v>31</v>
      </c>
      <c r="D335" s="40" t="s">
        <v>32</v>
      </c>
      <c r="E335" s="40" t="s">
        <v>103</v>
      </c>
      <c r="F335" s="40" t="s">
        <v>104</v>
      </c>
      <c r="G335" s="40" t="s">
        <v>105</v>
      </c>
      <c r="H335" s="40" t="s">
        <v>106</v>
      </c>
      <c r="I335" s="68" t="s">
        <v>107</v>
      </c>
    </row>
    <row r="336" spans="1:9" ht="60.75" hidden="1" customHeight="1">
      <c r="A336" s="41" t="s">
        <v>600</v>
      </c>
      <c r="B336" s="979" t="s">
        <v>249</v>
      </c>
      <c r="C336" s="46" t="s">
        <v>40</v>
      </c>
      <c r="D336" s="46" t="s">
        <v>40</v>
      </c>
      <c r="E336" s="46">
        <v>3</v>
      </c>
      <c r="F336" s="46" t="s">
        <v>40</v>
      </c>
      <c r="G336" s="46" t="s">
        <v>40</v>
      </c>
      <c r="H336" s="46" t="s">
        <v>40</v>
      </c>
      <c r="I336" s="970" t="s">
        <v>601</v>
      </c>
    </row>
    <row r="337" spans="1:9" ht="30.75" hidden="1" thickBot="1">
      <c r="A337" s="41" t="s">
        <v>602</v>
      </c>
      <c r="B337" s="979"/>
      <c r="C337" s="46" t="s">
        <v>40</v>
      </c>
      <c r="D337" s="46" t="s">
        <v>40</v>
      </c>
      <c r="E337" s="46">
        <v>3</v>
      </c>
      <c r="F337" s="46" t="s">
        <v>40</v>
      </c>
      <c r="G337" s="46" t="s">
        <v>40</v>
      </c>
      <c r="H337" s="46" t="s">
        <v>40</v>
      </c>
      <c r="I337" s="1032"/>
    </row>
    <row r="338" spans="1:9" ht="72.75" hidden="1" customHeight="1">
      <c r="A338" s="41" t="s">
        <v>603</v>
      </c>
      <c r="B338" s="979"/>
      <c r="C338" s="46" t="s">
        <v>40</v>
      </c>
      <c r="D338" s="46" t="s">
        <v>40</v>
      </c>
      <c r="E338" s="46">
        <v>3</v>
      </c>
      <c r="F338" s="46" t="s">
        <v>40</v>
      </c>
      <c r="G338" s="46" t="s">
        <v>40</v>
      </c>
      <c r="H338" s="46" t="s">
        <v>40</v>
      </c>
      <c r="I338" s="51" t="s">
        <v>604</v>
      </c>
    </row>
    <row r="339" spans="1:9" ht="19.5" thickBot="1">
      <c r="A339" s="137" t="s">
        <v>702</v>
      </c>
      <c r="B339" s="138"/>
      <c r="C339" s="139"/>
      <c r="D339" s="139"/>
      <c r="E339" s="139"/>
      <c r="F339" s="139"/>
      <c r="G339" s="139"/>
      <c r="H339" s="139"/>
      <c r="I339" s="138"/>
    </row>
    <row r="340" spans="1:9" ht="30.75" thickBot="1">
      <c r="A340" s="57" t="s">
        <v>606</v>
      </c>
      <c r="B340" s="39" t="s">
        <v>102</v>
      </c>
      <c r="C340" s="40" t="s">
        <v>31</v>
      </c>
      <c r="D340" s="40" t="s">
        <v>32</v>
      </c>
      <c r="E340" s="40" t="s">
        <v>103</v>
      </c>
      <c r="F340" s="40" t="s">
        <v>104</v>
      </c>
      <c r="G340" s="40" t="s">
        <v>105</v>
      </c>
      <c r="H340" s="40" t="s">
        <v>106</v>
      </c>
      <c r="I340" s="57" t="s">
        <v>107</v>
      </c>
    </row>
    <row r="341" spans="1:9" ht="120" hidden="1" customHeight="1">
      <c r="A341" s="58" t="s">
        <v>607</v>
      </c>
      <c r="B341" s="999" t="s">
        <v>596</v>
      </c>
      <c r="C341" s="922">
        <v>2</v>
      </c>
      <c r="D341" s="922" t="s">
        <v>40</v>
      </c>
      <c r="E341" s="922" t="s">
        <v>40</v>
      </c>
      <c r="F341" s="922" t="s">
        <v>40</v>
      </c>
      <c r="G341" s="922">
        <v>3</v>
      </c>
      <c r="H341" s="976" t="s">
        <v>40</v>
      </c>
      <c r="I341" s="78" t="s">
        <v>608</v>
      </c>
    </row>
    <row r="342" spans="1:9" ht="60.75" hidden="1" thickBot="1">
      <c r="A342" s="59" t="s">
        <v>609</v>
      </c>
      <c r="B342" s="1000"/>
      <c r="C342" s="923"/>
      <c r="D342" s="923"/>
      <c r="E342" s="923"/>
      <c r="F342" s="923"/>
      <c r="G342" s="923"/>
      <c r="H342" s="977"/>
      <c r="I342" s="55" t="s">
        <v>610</v>
      </c>
    </row>
    <row r="343" spans="1:9" ht="45.75" hidden="1" thickBot="1">
      <c r="A343" s="1002" t="s">
        <v>611</v>
      </c>
      <c r="B343" s="1000"/>
      <c r="C343" s="923"/>
      <c r="D343" s="923"/>
      <c r="E343" s="923"/>
      <c r="F343" s="923"/>
      <c r="G343" s="923"/>
      <c r="H343" s="977"/>
      <c r="I343" s="55" t="s">
        <v>612</v>
      </c>
    </row>
    <row r="344" spans="1:9" ht="45.75" hidden="1" thickBot="1">
      <c r="A344" s="1055"/>
      <c r="B344" s="1068"/>
      <c r="C344" s="924"/>
      <c r="D344" s="924"/>
      <c r="E344" s="924"/>
      <c r="F344" s="924"/>
      <c r="G344" s="924"/>
      <c r="H344" s="978"/>
      <c r="I344" s="44" t="s">
        <v>613</v>
      </c>
    </row>
    <row r="345" spans="1:9" ht="15.75" thickBot="1">
      <c r="A345" s="77" t="s">
        <v>614</v>
      </c>
      <c r="B345" s="39" t="s">
        <v>102</v>
      </c>
      <c r="C345" s="40" t="s">
        <v>31</v>
      </c>
      <c r="D345" s="40" t="s">
        <v>32</v>
      </c>
      <c r="E345" s="40" t="s">
        <v>103</v>
      </c>
      <c r="F345" s="40" t="s">
        <v>104</v>
      </c>
      <c r="G345" s="40" t="s">
        <v>105</v>
      </c>
      <c r="H345" s="40" t="s">
        <v>106</v>
      </c>
      <c r="I345" s="77" t="s">
        <v>107</v>
      </c>
    </row>
    <row r="346" spans="1:9" ht="131.25" hidden="1" customHeight="1">
      <c r="A346" s="58" t="s">
        <v>615</v>
      </c>
      <c r="B346" s="985" t="s">
        <v>596</v>
      </c>
      <c r="C346" s="968" t="s">
        <v>40</v>
      </c>
      <c r="D346" s="968" t="s">
        <v>40</v>
      </c>
      <c r="E346" s="968" t="s">
        <v>40</v>
      </c>
      <c r="F346" s="968" t="s">
        <v>40</v>
      </c>
      <c r="G346" s="968">
        <v>3</v>
      </c>
      <c r="H346" s="971" t="s">
        <v>40</v>
      </c>
      <c r="I346" s="43" t="s">
        <v>616</v>
      </c>
    </row>
    <row r="347" spans="1:9" ht="60.75" hidden="1" thickBot="1">
      <c r="A347" s="59" t="s">
        <v>617</v>
      </c>
      <c r="B347" s="985"/>
      <c r="C347" s="968"/>
      <c r="D347" s="968"/>
      <c r="E347" s="968"/>
      <c r="F347" s="968"/>
      <c r="G347" s="968"/>
      <c r="H347" s="971"/>
      <c r="I347" s="55" t="s">
        <v>618</v>
      </c>
    </row>
    <row r="348" spans="1:9" ht="75.75" hidden="1" thickBot="1">
      <c r="A348" s="59" t="s">
        <v>619</v>
      </c>
      <c r="B348" s="985"/>
      <c r="C348" s="968"/>
      <c r="D348" s="968"/>
      <c r="E348" s="968"/>
      <c r="F348" s="968"/>
      <c r="G348" s="968"/>
      <c r="H348" s="971"/>
      <c r="I348" s="55" t="s">
        <v>620</v>
      </c>
    </row>
    <row r="349" spans="1:9" ht="15.75" hidden="1" thickBot="1">
      <c r="A349" s="60" t="s">
        <v>621</v>
      </c>
      <c r="B349" s="985"/>
      <c r="C349" s="968"/>
      <c r="D349" s="968"/>
      <c r="E349" s="968"/>
      <c r="F349" s="968"/>
      <c r="G349" s="968"/>
      <c r="H349" s="971"/>
      <c r="I349" s="87"/>
    </row>
    <row r="350" spans="1:9" ht="15.75" thickBot="1">
      <c r="A350" s="77" t="s">
        <v>622</v>
      </c>
      <c r="B350" s="39" t="s">
        <v>102</v>
      </c>
      <c r="C350" s="40" t="s">
        <v>31</v>
      </c>
      <c r="D350" s="40" t="s">
        <v>32</v>
      </c>
      <c r="E350" s="40" t="s">
        <v>103</v>
      </c>
      <c r="F350" s="40" t="s">
        <v>104</v>
      </c>
      <c r="G350" s="40" t="s">
        <v>105</v>
      </c>
      <c r="H350" s="40" t="s">
        <v>106</v>
      </c>
      <c r="I350" s="68" t="s">
        <v>107</v>
      </c>
    </row>
    <row r="351" spans="1:9" ht="30" hidden="1" customHeight="1">
      <c r="A351" s="58" t="s">
        <v>623</v>
      </c>
      <c r="B351" s="985" t="s">
        <v>249</v>
      </c>
      <c r="C351" s="968">
        <v>2</v>
      </c>
      <c r="D351" s="968" t="s">
        <v>40</v>
      </c>
      <c r="E351" s="968" t="s">
        <v>40</v>
      </c>
      <c r="F351" s="968">
        <v>3</v>
      </c>
      <c r="G351" s="968" t="s">
        <v>40</v>
      </c>
      <c r="H351" s="968" t="s">
        <v>40</v>
      </c>
      <c r="I351" s="969" t="s">
        <v>624</v>
      </c>
    </row>
    <row r="352" spans="1:9" ht="18" hidden="1" thickBot="1">
      <c r="A352" s="145" t="s">
        <v>625</v>
      </c>
      <c r="B352" s="985"/>
      <c r="C352" s="968"/>
      <c r="D352" s="968"/>
      <c r="E352" s="968"/>
      <c r="F352" s="968"/>
      <c r="G352" s="968"/>
      <c r="H352" s="968"/>
      <c r="I352" s="969"/>
    </row>
    <row r="353" spans="1:9" ht="18" hidden="1" thickBot="1">
      <c r="A353" s="145" t="s">
        <v>626</v>
      </c>
      <c r="B353" s="985"/>
      <c r="C353" s="968"/>
      <c r="D353" s="968"/>
      <c r="E353" s="968"/>
      <c r="F353" s="968"/>
      <c r="G353" s="968"/>
      <c r="H353" s="968"/>
      <c r="I353" s="969"/>
    </row>
    <row r="354" spans="1:9" ht="15.75" hidden="1" customHeight="1">
      <c r="A354" s="156" t="s">
        <v>627</v>
      </c>
      <c r="B354" s="985"/>
      <c r="C354" s="968"/>
      <c r="D354" s="968"/>
      <c r="E354" s="968"/>
      <c r="F354" s="968"/>
      <c r="G354" s="968"/>
      <c r="H354" s="968"/>
      <c r="I354" s="969"/>
    </row>
    <row r="355" spans="1:9" ht="30.75" hidden="1" thickBot="1">
      <c r="A355" s="65" t="s">
        <v>628</v>
      </c>
      <c r="B355" s="979"/>
      <c r="C355" s="46"/>
      <c r="D355" s="46"/>
      <c r="E355" s="968"/>
      <c r="F355" s="968"/>
      <c r="G355" s="968"/>
      <c r="H355" s="968"/>
      <c r="I355" s="969"/>
    </row>
    <row r="356" spans="1:9" ht="15.75" customHeight="1" thickBot="1">
      <c r="A356" s="41" t="s">
        <v>629</v>
      </c>
      <c r="B356" s="157" t="s">
        <v>40</v>
      </c>
      <c r="C356" s="46" t="s">
        <v>40</v>
      </c>
      <c r="D356" s="46">
        <v>2</v>
      </c>
      <c r="E356" s="968"/>
      <c r="F356" s="968"/>
      <c r="G356" s="968"/>
      <c r="H356" s="968"/>
      <c r="I356" s="969"/>
    </row>
    <row r="357" spans="1:9" ht="15.75" thickBot="1">
      <c r="A357" s="41" t="s">
        <v>630</v>
      </c>
      <c r="B357" s="157" t="s">
        <v>40</v>
      </c>
      <c r="C357" s="46" t="s">
        <v>40</v>
      </c>
      <c r="D357" s="46">
        <v>2</v>
      </c>
      <c r="E357" s="968"/>
      <c r="F357" s="968"/>
      <c r="G357" s="968"/>
      <c r="H357" s="968"/>
      <c r="I357" s="969"/>
    </row>
    <row r="358" spans="1:9" ht="30.75" hidden="1" thickBot="1">
      <c r="A358" s="41" t="s">
        <v>631</v>
      </c>
      <c r="B358" s="157" t="s">
        <v>40</v>
      </c>
      <c r="C358" s="46" t="s">
        <v>40</v>
      </c>
      <c r="D358" s="46" t="s">
        <v>40</v>
      </c>
      <c r="E358" s="968"/>
      <c r="F358" s="968"/>
      <c r="G358" s="968"/>
      <c r="H358" s="968"/>
      <c r="I358" s="51" t="s">
        <v>632</v>
      </c>
    </row>
    <row r="359" spans="1:9" ht="19.5" thickBot="1">
      <c r="A359" s="974" t="s">
        <v>633</v>
      </c>
      <c r="B359" s="974"/>
      <c r="C359" s="974"/>
      <c r="D359" s="974"/>
      <c r="E359" s="974"/>
      <c r="F359" s="974"/>
      <c r="G359" s="974"/>
      <c r="H359" s="974"/>
      <c r="I359" s="974"/>
    </row>
    <row r="360" spans="1:9" ht="35.1" hidden="1" customHeight="1">
      <c r="A360" s="57" t="s">
        <v>634</v>
      </c>
      <c r="B360" s="39" t="s">
        <v>102</v>
      </c>
      <c r="C360" s="40" t="s">
        <v>31</v>
      </c>
      <c r="D360" s="40" t="s">
        <v>32</v>
      </c>
      <c r="E360" s="40" t="s">
        <v>103</v>
      </c>
      <c r="F360" s="40" t="s">
        <v>104</v>
      </c>
      <c r="G360" s="40" t="s">
        <v>105</v>
      </c>
      <c r="H360" s="40" t="s">
        <v>106</v>
      </c>
      <c r="I360" s="39" t="s">
        <v>107</v>
      </c>
    </row>
    <row r="361" spans="1:9" ht="15.75" hidden="1" thickBot="1">
      <c r="A361" s="58" t="s">
        <v>635</v>
      </c>
      <c r="B361" s="985" t="s">
        <v>40</v>
      </c>
      <c r="C361" s="968">
        <v>2</v>
      </c>
      <c r="D361" s="968" t="s">
        <v>40</v>
      </c>
      <c r="E361" s="968" t="s">
        <v>40</v>
      </c>
      <c r="F361" s="968" t="s">
        <v>40</v>
      </c>
      <c r="G361" s="968">
        <v>3</v>
      </c>
      <c r="H361" s="968">
        <v>3</v>
      </c>
      <c r="I361" s="969" t="s">
        <v>636</v>
      </c>
    </row>
    <row r="362" spans="1:9" ht="15.75" hidden="1" thickBot="1">
      <c r="A362" s="60" t="s">
        <v>637</v>
      </c>
      <c r="B362" s="985"/>
      <c r="C362" s="968"/>
      <c r="D362" s="968"/>
      <c r="E362" s="968"/>
      <c r="F362" s="968"/>
      <c r="G362" s="968"/>
      <c r="H362" s="968"/>
      <c r="I362" s="969"/>
    </row>
    <row r="363" spans="1:9" ht="30.75" hidden="1" thickBot="1">
      <c r="A363" s="996" t="s">
        <v>638</v>
      </c>
      <c r="B363" s="979" t="s">
        <v>40</v>
      </c>
      <c r="C363" s="968" t="s">
        <v>40</v>
      </c>
      <c r="D363" s="968" t="s">
        <v>40</v>
      </c>
      <c r="E363" s="968" t="s">
        <v>40</v>
      </c>
      <c r="F363" s="968" t="s">
        <v>40</v>
      </c>
      <c r="G363" s="968" t="s">
        <v>40</v>
      </c>
      <c r="H363" s="968">
        <v>2</v>
      </c>
      <c r="I363" s="51" t="s">
        <v>639</v>
      </c>
    </row>
    <row r="364" spans="1:9" ht="30.75" hidden="1" thickBot="1">
      <c r="A364" s="975"/>
      <c r="B364" s="979"/>
      <c r="C364" s="968"/>
      <c r="D364" s="968"/>
      <c r="E364" s="968"/>
      <c r="F364" s="968"/>
      <c r="G364" s="968"/>
      <c r="H364" s="968"/>
      <c r="I364" s="51" t="s">
        <v>640</v>
      </c>
    </row>
    <row r="365" spans="1:9" ht="45.75" hidden="1" thickBot="1">
      <c r="A365" s="41" t="s">
        <v>641</v>
      </c>
      <c r="B365" s="45" t="s">
        <v>642</v>
      </c>
      <c r="C365" s="46" t="s">
        <v>40</v>
      </c>
      <c r="D365" s="46" t="s">
        <v>40</v>
      </c>
      <c r="E365" s="46" t="s">
        <v>40</v>
      </c>
      <c r="F365" s="46" t="s">
        <v>40</v>
      </c>
      <c r="G365" s="46" t="s">
        <v>40</v>
      </c>
      <c r="H365" s="46">
        <v>2</v>
      </c>
      <c r="I365" s="51" t="s">
        <v>643</v>
      </c>
    </row>
    <row r="366" spans="1:9" ht="30.75" hidden="1" thickBot="1">
      <c r="A366" s="41" t="s">
        <v>644</v>
      </c>
      <c r="B366" s="45" t="s">
        <v>40</v>
      </c>
      <c r="C366" s="46" t="s">
        <v>40</v>
      </c>
      <c r="D366" s="46" t="s">
        <v>40</v>
      </c>
      <c r="E366" s="46" t="s">
        <v>40</v>
      </c>
      <c r="F366" s="46" t="s">
        <v>40</v>
      </c>
      <c r="G366" s="46">
        <v>2</v>
      </c>
      <c r="H366" s="46">
        <v>2</v>
      </c>
      <c r="I366" s="51" t="s">
        <v>645</v>
      </c>
    </row>
    <row r="367" spans="1:9" ht="35.1" hidden="1" customHeight="1">
      <c r="A367" s="39" t="s">
        <v>646</v>
      </c>
      <c r="B367" s="39" t="s">
        <v>102</v>
      </c>
      <c r="C367" s="40" t="s">
        <v>31</v>
      </c>
      <c r="D367" s="40" t="s">
        <v>32</v>
      </c>
      <c r="E367" s="40" t="s">
        <v>103</v>
      </c>
      <c r="F367" s="40" t="s">
        <v>104</v>
      </c>
      <c r="G367" s="40" t="s">
        <v>105</v>
      </c>
      <c r="H367" s="40" t="s">
        <v>106</v>
      </c>
      <c r="I367" s="39" t="s">
        <v>107</v>
      </c>
    </row>
    <row r="368" spans="1:9" ht="15.75" hidden="1" thickBot="1">
      <c r="A368" s="41" t="s">
        <v>647</v>
      </c>
      <c r="B368" s="45" t="s">
        <v>40</v>
      </c>
      <c r="C368" s="46">
        <v>2</v>
      </c>
      <c r="D368" s="46" t="s">
        <v>40</v>
      </c>
      <c r="E368" s="46" t="s">
        <v>40</v>
      </c>
      <c r="F368" s="46" t="s">
        <v>40</v>
      </c>
      <c r="G368" s="46" t="s">
        <v>40</v>
      </c>
      <c r="H368" s="46">
        <v>3</v>
      </c>
      <c r="I368" s="51" t="s">
        <v>648</v>
      </c>
    </row>
    <row r="369" spans="1:9" ht="34.5" hidden="1" customHeight="1">
      <c r="A369" s="41" t="s">
        <v>649</v>
      </c>
      <c r="B369" s="45" t="s">
        <v>40</v>
      </c>
      <c r="C369" s="46" t="s">
        <v>40</v>
      </c>
      <c r="D369" s="46" t="s">
        <v>40</v>
      </c>
      <c r="E369" s="46" t="s">
        <v>40</v>
      </c>
      <c r="F369" s="46" t="s">
        <v>40</v>
      </c>
      <c r="G369" s="46" t="s">
        <v>40</v>
      </c>
      <c r="H369" s="46">
        <v>2</v>
      </c>
      <c r="I369" s="51" t="s">
        <v>650</v>
      </c>
    </row>
    <row r="370" spans="1:9" ht="35.1" hidden="1" customHeight="1">
      <c r="A370" s="39" t="s">
        <v>651</v>
      </c>
      <c r="B370" s="39" t="s">
        <v>102</v>
      </c>
      <c r="C370" s="40" t="s">
        <v>31</v>
      </c>
      <c r="D370" s="40" t="s">
        <v>32</v>
      </c>
      <c r="E370" s="40" t="s">
        <v>103</v>
      </c>
      <c r="F370" s="40" t="s">
        <v>104</v>
      </c>
      <c r="G370" s="40" t="s">
        <v>105</v>
      </c>
      <c r="H370" s="40" t="s">
        <v>106</v>
      </c>
      <c r="I370" s="39" t="s">
        <v>107</v>
      </c>
    </row>
    <row r="371" spans="1:9" ht="66" hidden="1" customHeight="1">
      <c r="A371" s="41" t="s">
        <v>652</v>
      </c>
      <c r="B371" s="45" t="s">
        <v>40</v>
      </c>
      <c r="C371" s="46" t="s">
        <v>40</v>
      </c>
      <c r="D371" s="46" t="s">
        <v>40</v>
      </c>
      <c r="E371" s="46" t="s">
        <v>40</v>
      </c>
      <c r="F371" s="46" t="s">
        <v>40</v>
      </c>
      <c r="G371" s="46">
        <v>2</v>
      </c>
      <c r="H371" s="46">
        <v>3</v>
      </c>
      <c r="I371" s="51" t="s">
        <v>653</v>
      </c>
    </row>
    <row r="372" spans="1:9" ht="72.75" hidden="1" customHeight="1">
      <c r="A372" s="41" t="s">
        <v>654</v>
      </c>
      <c r="B372" s="45" t="s">
        <v>40</v>
      </c>
      <c r="C372" s="46" t="s">
        <v>40</v>
      </c>
      <c r="D372" s="46" t="s">
        <v>40</v>
      </c>
      <c r="E372" s="46" t="s">
        <v>40</v>
      </c>
      <c r="F372" s="46" t="s">
        <v>40</v>
      </c>
      <c r="G372" s="46">
        <v>2</v>
      </c>
      <c r="H372" s="46">
        <v>3</v>
      </c>
      <c r="I372" s="158" t="s">
        <v>655</v>
      </c>
    </row>
    <row r="373" spans="1:9" ht="15.75" hidden="1" thickBot="1">
      <c r="A373" s="975" t="s">
        <v>656</v>
      </c>
      <c r="B373" s="979" t="s">
        <v>40</v>
      </c>
      <c r="C373" s="968" t="s">
        <v>40</v>
      </c>
      <c r="D373" s="968" t="s">
        <v>40</v>
      </c>
      <c r="E373" s="968" t="s">
        <v>40</v>
      </c>
      <c r="F373" s="968" t="s">
        <v>40</v>
      </c>
      <c r="G373" s="968">
        <v>2</v>
      </c>
      <c r="H373" s="971">
        <v>3</v>
      </c>
      <c r="I373" s="43" t="s">
        <v>657</v>
      </c>
    </row>
    <row r="374" spans="1:9" ht="30.75" hidden="1" thickBot="1">
      <c r="A374" s="975"/>
      <c r="B374" s="979"/>
      <c r="C374" s="968"/>
      <c r="D374" s="968"/>
      <c r="E374" s="968"/>
      <c r="F374" s="968"/>
      <c r="G374" s="968"/>
      <c r="H374" s="971"/>
      <c r="I374" s="55" t="s">
        <v>658</v>
      </c>
    </row>
    <row r="375" spans="1:9" ht="30.75" hidden="1" thickBot="1">
      <c r="A375" s="975"/>
      <c r="B375" s="979"/>
      <c r="C375" s="968"/>
      <c r="D375" s="968"/>
      <c r="E375" s="968"/>
      <c r="F375" s="968"/>
      <c r="G375" s="968"/>
      <c r="H375" s="971"/>
      <c r="I375" s="44" t="s">
        <v>659</v>
      </c>
    </row>
    <row r="376" spans="1:9" ht="35.1" hidden="1" customHeight="1">
      <c r="A376" s="39" t="s">
        <v>660</v>
      </c>
      <c r="B376" s="39" t="s">
        <v>102</v>
      </c>
      <c r="C376" s="40" t="s">
        <v>31</v>
      </c>
      <c r="D376" s="40" t="s">
        <v>32</v>
      </c>
      <c r="E376" s="40" t="s">
        <v>103</v>
      </c>
      <c r="F376" s="40" t="s">
        <v>104</v>
      </c>
      <c r="G376" s="40" t="s">
        <v>105</v>
      </c>
      <c r="H376" s="40" t="s">
        <v>106</v>
      </c>
      <c r="I376" s="68" t="s">
        <v>107</v>
      </c>
    </row>
    <row r="377" spans="1:9" ht="30.75" hidden="1" thickBot="1">
      <c r="A377" s="41" t="s">
        <v>661</v>
      </c>
      <c r="B377" s="45" t="s">
        <v>40</v>
      </c>
      <c r="C377" s="46" t="s">
        <v>40</v>
      </c>
      <c r="D377" s="46" t="s">
        <v>40</v>
      </c>
      <c r="E377" s="46" t="s">
        <v>40</v>
      </c>
      <c r="F377" s="46" t="s">
        <v>40</v>
      </c>
      <c r="G377" s="46" t="s">
        <v>40</v>
      </c>
      <c r="H377" s="46">
        <v>3</v>
      </c>
      <c r="I377" s="158" t="s">
        <v>662</v>
      </c>
    </row>
    <row r="378" spans="1:9" ht="60.75" hidden="1" thickBot="1">
      <c r="A378" s="975" t="s">
        <v>663</v>
      </c>
      <c r="B378" s="979" t="s">
        <v>40</v>
      </c>
      <c r="C378" s="968" t="s">
        <v>40</v>
      </c>
      <c r="D378" s="968" t="s">
        <v>40</v>
      </c>
      <c r="E378" s="968" t="s">
        <v>40</v>
      </c>
      <c r="F378" s="968" t="s">
        <v>40</v>
      </c>
      <c r="G378" s="968">
        <v>2</v>
      </c>
      <c r="H378" s="971">
        <v>3</v>
      </c>
      <c r="I378" s="43" t="s">
        <v>664</v>
      </c>
    </row>
    <row r="379" spans="1:9" ht="30.75" hidden="1" thickBot="1">
      <c r="A379" s="975"/>
      <c r="B379" s="979"/>
      <c r="C379" s="968"/>
      <c r="D379" s="968"/>
      <c r="E379" s="968"/>
      <c r="F379" s="968"/>
      <c r="G379" s="968"/>
      <c r="H379" s="971"/>
      <c r="I379" s="55" t="s">
        <v>665</v>
      </c>
    </row>
    <row r="380" spans="1:9" ht="15.75" hidden="1" thickBot="1">
      <c r="A380" s="975" t="s">
        <v>666</v>
      </c>
      <c r="B380" s="979" t="s">
        <v>40</v>
      </c>
      <c r="C380" s="968" t="s">
        <v>40</v>
      </c>
      <c r="D380" s="968" t="s">
        <v>40</v>
      </c>
      <c r="E380" s="968" t="s">
        <v>40</v>
      </c>
      <c r="F380" s="968" t="s">
        <v>40</v>
      </c>
      <c r="G380" s="968">
        <v>2</v>
      </c>
      <c r="H380" s="971">
        <v>3</v>
      </c>
      <c r="I380" s="43" t="s">
        <v>667</v>
      </c>
    </row>
    <row r="381" spans="1:9" ht="15.75" hidden="1" thickBot="1">
      <c r="A381" s="975"/>
      <c r="B381" s="979"/>
      <c r="C381" s="968"/>
      <c r="D381" s="968"/>
      <c r="E381" s="968"/>
      <c r="F381" s="968"/>
      <c r="G381" s="968"/>
      <c r="H381" s="971"/>
      <c r="I381" s="44" t="s">
        <v>668</v>
      </c>
    </row>
    <row r="382" spans="1:9" ht="24" thickBot="1">
      <c r="A382" s="1069" t="s">
        <v>669</v>
      </c>
      <c r="B382" s="1070"/>
      <c r="C382" s="1070"/>
      <c r="D382" s="1070"/>
      <c r="E382" s="1070"/>
      <c r="F382" s="1070"/>
      <c r="G382" s="1070"/>
      <c r="H382" s="1070"/>
      <c r="I382" s="1047"/>
    </row>
    <row r="383" spans="1:9" s="66" customFormat="1" ht="19.5" thickBot="1">
      <c r="A383" s="964" t="s">
        <v>670</v>
      </c>
      <c r="B383" s="965"/>
      <c r="C383" s="965"/>
      <c r="D383" s="965"/>
      <c r="E383" s="965"/>
      <c r="F383" s="965"/>
      <c r="G383" s="965"/>
      <c r="H383" s="965"/>
      <c r="I383" s="966"/>
    </row>
    <row r="384" spans="1:9" ht="35.1" hidden="1" customHeight="1">
      <c r="A384" s="39" t="s">
        <v>40</v>
      </c>
      <c r="B384" s="39" t="s">
        <v>102</v>
      </c>
      <c r="C384" s="40" t="s">
        <v>31</v>
      </c>
      <c r="D384" s="40" t="s">
        <v>32</v>
      </c>
      <c r="E384" s="40" t="s">
        <v>103</v>
      </c>
      <c r="F384" s="40" t="s">
        <v>104</v>
      </c>
      <c r="G384" s="168" t="s">
        <v>105</v>
      </c>
      <c r="H384" s="40" t="s">
        <v>106</v>
      </c>
      <c r="I384" s="39" t="s">
        <v>107</v>
      </c>
    </row>
    <row r="385" spans="1:9" ht="48" hidden="1" thickBot="1">
      <c r="A385" s="41" t="s">
        <v>671</v>
      </c>
      <c r="B385" s="45" t="s">
        <v>40</v>
      </c>
      <c r="C385" s="46">
        <v>2</v>
      </c>
      <c r="D385" s="46" t="s">
        <v>40</v>
      </c>
      <c r="E385" s="49"/>
      <c r="F385" s="46">
        <v>3</v>
      </c>
      <c r="G385" s="46"/>
      <c r="H385" s="49"/>
      <c r="I385" s="159" t="s">
        <v>672</v>
      </c>
    </row>
    <row r="386" spans="1:9" ht="54" hidden="1" customHeight="1">
      <c r="A386" s="41" t="s">
        <v>673</v>
      </c>
      <c r="B386" s="45" t="s">
        <v>40</v>
      </c>
      <c r="C386" s="46" t="s">
        <v>40</v>
      </c>
      <c r="D386" s="46" t="s">
        <v>40</v>
      </c>
      <c r="E386" s="46" t="s">
        <v>40</v>
      </c>
      <c r="F386" s="46">
        <v>3</v>
      </c>
      <c r="G386" s="46" t="s">
        <v>40</v>
      </c>
      <c r="H386" s="46" t="s">
        <v>40</v>
      </c>
      <c r="I386" s="51" t="s">
        <v>674</v>
      </c>
    </row>
    <row r="387" spans="1:9" ht="45.75" hidden="1" thickBot="1">
      <c r="A387" s="41" t="s">
        <v>675</v>
      </c>
      <c r="B387" s="45" t="s">
        <v>40</v>
      </c>
      <c r="C387" s="46" t="s">
        <v>40</v>
      </c>
      <c r="D387" s="46" t="s">
        <v>40</v>
      </c>
      <c r="E387" s="46" t="s">
        <v>40</v>
      </c>
      <c r="F387" s="46" t="s">
        <v>40</v>
      </c>
      <c r="G387" s="46" t="s">
        <v>40</v>
      </c>
      <c r="H387" s="46">
        <v>2</v>
      </c>
      <c r="I387" s="51" t="s">
        <v>676</v>
      </c>
    </row>
    <row r="388" spans="1:9" ht="19.5" thickBot="1">
      <c r="A388" s="1071" t="s">
        <v>677</v>
      </c>
      <c r="B388" s="1072"/>
      <c r="C388" s="1072"/>
      <c r="D388" s="1072"/>
      <c r="E388" s="1072"/>
      <c r="F388" s="1072"/>
      <c r="G388" s="1072"/>
      <c r="H388" s="1072"/>
      <c r="I388" s="1073"/>
    </row>
    <row r="389" spans="1:9" ht="35.1" customHeight="1" thickBot="1">
      <c r="A389" s="57" t="s">
        <v>40</v>
      </c>
      <c r="B389" s="57" t="s">
        <v>102</v>
      </c>
      <c r="C389" s="40" t="s">
        <v>31</v>
      </c>
      <c r="D389" s="40" t="s">
        <v>32</v>
      </c>
      <c r="E389" s="40" t="s">
        <v>103</v>
      </c>
      <c r="F389" s="40" t="s">
        <v>104</v>
      </c>
      <c r="G389" s="40" t="s">
        <v>105</v>
      </c>
      <c r="H389" s="40" t="s">
        <v>106</v>
      </c>
      <c r="I389" s="68" t="s">
        <v>107</v>
      </c>
    </row>
    <row r="390" spans="1:9" ht="45.75" thickBot="1">
      <c r="A390" s="69" t="s">
        <v>678</v>
      </c>
      <c r="B390" s="102" t="s">
        <v>289</v>
      </c>
      <c r="C390" s="997" t="s">
        <v>40</v>
      </c>
      <c r="D390" s="922">
        <v>3</v>
      </c>
      <c r="E390" s="968" t="s">
        <v>40</v>
      </c>
      <c r="F390" s="968" t="s">
        <v>40</v>
      </c>
      <c r="G390" s="968" t="s">
        <v>40</v>
      </c>
      <c r="H390" s="968" t="s">
        <v>40</v>
      </c>
      <c r="I390" s="43" t="s">
        <v>679</v>
      </c>
    </row>
    <row r="391" spans="1:9" ht="45.75" thickBot="1">
      <c r="A391" s="75" t="s">
        <v>680</v>
      </c>
      <c r="B391" s="112" t="s">
        <v>245</v>
      </c>
      <c r="C391" s="997"/>
      <c r="D391" s="924"/>
      <c r="E391" s="968"/>
      <c r="F391" s="968"/>
      <c r="G391" s="968"/>
      <c r="H391" s="968"/>
      <c r="I391" s="55" t="s">
        <v>681</v>
      </c>
    </row>
    <row r="392" spans="1:9" ht="30.75" hidden="1" thickBot="1">
      <c r="A392" s="996" t="s">
        <v>682</v>
      </c>
      <c r="B392" s="1015" t="s">
        <v>201</v>
      </c>
      <c r="C392" s="968" t="s">
        <v>40</v>
      </c>
      <c r="D392" s="968" t="s">
        <v>40</v>
      </c>
      <c r="E392" s="968" t="s">
        <v>40</v>
      </c>
      <c r="F392" s="968">
        <v>3</v>
      </c>
      <c r="G392" s="968" t="s">
        <v>40</v>
      </c>
      <c r="H392" s="971" t="s">
        <v>40</v>
      </c>
      <c r="I392" s="43" t="s">
        <v>683</v>
      </c>
    </row>
    <row r="393" spans="1:9" ht="45.75" hidden="1" thickBot="1">
      <c r="A393" s="975"/>
      <c r="B393" s="979"/>
      <c r="C393" s="968"/>
      <c r="D393" s="968"/>
      <c r="E393" s="968"/>
      <c r="F393" s="968"/>
      <c r="G393" s="968"/>
      <c r="H393" s="971"/>
      <c r="I393" s="55" t="s">
        <v>684</v>
      </c>
    </row>
    <row r="394" spans="1:9" ht="147.75" hidden="1" customHeight="1">
      <c r="A394" s="975"/>
      <c r="B394" s="979"/>
      <c r="C394" s="968"/>
      <c r="D394" s="968"/>
      <c r="E394" s="968"/>
      <c r="F394" s="968"/>
      <c r="G394" s="968"/>
      <c r="H394" s="971"/>
      <c r="I394" s="55" t="s">
        <v>685</v>
      </c>
    </row>
    <row r="395" spans="1:9" ht="15.75" thickBot="1">
      <c r="A395" s="975" t="s">
        <v>686</v>
      </c>
      <c r="B395" s="979" t="s">
        <v>201</v>
      </c>
      <c r="C395" s="968" t="s">
        <v>40</v>
      </c>
      <c r="D395" s="968">
        <v>2</v>
      </c>
      <c r="E395" s="968">
        <v>3</v>
      </c>
      <c r="F395" s="968">
        <v>3</v>
      </c>
      <c r="G395" s="968"/>
      <c r="H395" s="971"/>
      <c r="I395" s="43" t="s">
        <v>687</v>
      </c>
    </row>
    <row r="396" spans="1:9" ht="60.75" thickBot="1">
      <c r="A396" s="975"/>
      <c r="B396" s="979"/>
      <c r="C396" s="968"/>
      <c r="D396" s="968"/>
      <c r="E396" s="968"/>
      <c r="F396" s="968"/>
      <c r="G396" s="968"/>
      <c r="H396" s="971"/>
      <c r="I396" s="67" t="s">
        <v>688</v>
      </c>
    </row>
    <row r="397" spans="1:9" ht="60.75" thickBot="1">
      <c r="A397" s="975"/>
      <c r="B397" s="979"/>
      <c r="C397" s="968"/>
      <c r="D397" s="968"/>
      <c r="E397" s="968"/>
      <c r="F397" s="968"/>
      <c r="G397" s="968"/>
      <c r="H397" s="971"/>
      <c r="I397" s="160" t="s">
        <v>689</v>
      </c>
    </row>
    <row r="398" spans="1:9" ht="69.75" customHeight="1" thickBot="1">
      <c r="A398" s="41" t="s">
        <v>690</v>
      </c>
      <c r="B398" s="48" t="s">
        <v>40</v>
      </c>
      <c r="C398" s="46" t="s">
        <v>40</v>
      </c>
      <c r="D398" s="46">
        <v>2</v>
      </c>
      <c r="E398" s="46" t="s">
        <v>40</v>
      </c>
      <c r="F398" s="46" t="s">
        <v>40</v>
      </c>
      <c r="G398" s="46"/>
      <c r="H398" s="46" t="s">
        <v>40</v>
      </c>
      <c r="I398" s="47" t="s">
        <v>691</v>
      </c>
    </row>
    <row r="399" spans="1:9" ht="69.75" customHeight="1" thickBot="1">
      <c r="A399" s="41" t="s">
        <v>692</v>
      </c>
      <c r="B399" s="45" t="s">
        <v>40</v>
      </c>
      <c r="C399" s="46" t="s">
        <v>40</v>
      </c>
      <c r="D399" s="46">
        <v>2</v>
      </c>
      <c r="E399" s="46" t="s">
        <v>40</v>
      </c>
      <c r="F399" s="46" t="s">
        <v>40</v>
      </c>
      <c r="G399" s="46"/>
      <c r="H399" s="46">
        <v>3</v>
      </c>
      <c r="I399" s="51" t="s">
        <v>693</v>
      </c>
    </row>
    <row r="400" spans="1:9" ht="19.5" customHeight="1" thickBot="1">
      <c r="A400" s="964" t="s">
        <v>694</v>
      </c>
      <c r="B400" s="965"/>
      <c r="C400" s="965"/>
      <c r="D400" s="965"/>
      <c r="E400" s="965"/>
      <c r="F400" s="965"/>
      <c r="G400" s="965"/>
      <c r="H400" s="965"/>
      <c r="I400" s="966"/>
    </row>
    <row r="401" spans="1:9" ht="35.1" hidden="1" customHeight="1">
      <c r="A401" s="39" t="s">
        <v>40</v>
      </c>
      <c r="B401" s="39" t="s">
        <v>102</v>
      </c>
      <c r="C401" s="40" t="s">
        <v>31</v>
      </c>
      <c r="D401" s="40" t="s">
        <v>32</v>
      </c>
      <c r="E401" s="40" t="s">
        <v>103</v>
      </c>
      <c r="F401" s="40" t="s">
        <v>104</v>
      </c>
      <c r="G401" s="40" t="s">
        <v>105</v>
      </c>
      <c r="H401" s="40" t="s">
        <v>106</v>
      </c>
      <c r="I401" s="39" t="s">
        <v>107</v>
      </c>
    </row>
    <row r="402" spans="1:9" ht="81.75" hidden="1" customHeight="1">
      <c r="A402" s="41" t="s">
        <v>695</v>
      </c>
      <c r="B402" s="161" t="s">
        <v>40</v>
      </c>
      <c r="C402" s="46">
        <v>2</v>
      </c>
      <c r="D402" s="46" t="s">
        <v>40</v>
      </c>
      <c r="E402" s="968">
        <v>3</v>
      </c>
      <c r="F402" s="968"/>
      <c r="G402" s="968"/>
      <c r="H402" s="968"/>
      <c r="I402" s="51" t="s">
        <v>696</v>
      </c>
    </row>
    <row r="403" spans="1:9" ht="67.5" hidden="1" customHeight="1">
      <c r="A403" s="1035" t="s">
        <v>697</v>
      </c>
      <c r="B403" s="102" t="s">
        <v>289</v>
      </c>
      <c r="C403" s="997">
        <v>2</v>
      </c>
      <c r="D403" s="968" t="s">
        <v>40</v>
      </c>
      <c r="E403" s="968">
        <v>3</v>
      </c>
      <c r="F403" s="968"/>
      <c r="G403" s="968"/>
      <c r="H403" s="968"/>
      <c r="I403" s="969" t="s">
        <v>698</v>
      </c>
    </row>
    <row r="404" spans="1:9" ht="45.75" hidden="1" thickBot="1">
      <c r="A404" s="1035"/>
      <c r="B404" s="112" t="s">
        <v>699</v>
      </c>
      <c r="C404" s="997"/>
      <c r="D404" s="968"/>
      <c r="E404" s="968"/>
      <c r="F404" s="968"/>
      <c r="G404" s="968"/>
      <c r="H404" s="968"/>
      <c r="I404" s="969"/>
    </row>
  </sheetData>
  <mergeCells count="662">
    <mergeCell ref="A400:I400"/>
    <mergeCell ref="E402:H402"/>
    <mergeCell ref="A403:A404"/>
    <mergeCell ref="C403:C404"/>
    <mergeCell ref="D403:D404"/>
    <mergeCell ref="E403:H404"/>
    <mergeCell ref="I403:I404"/>
    <mergeCell ref="A395:A397"/>
    <mergeCell ref="B395:B397"/>
    <mergeCell ref="C395:C397"/>
    <mergeCell ref="D395:D397"/>
    <mergeCell ref="E395:E397"/>
    <mergeCell ref="F395:F397"/>
    <mergeCell ref="A392:A394"/>
    <mergeCell ref="B392:B394"/>
    <mergeCell ref="C392:C394"/>
    <mergeCell ref="D392:D394"/>
    <mergeCell ref="E392:E394"/>
    <mergeCell ref="F392:F394"/>
    <mergeCell ref="G392:G394"/>
    <mergeCell ref="H392:H394"/>
    <mergeCell ref="G395:G397"/>
    <mergeCell ref="H395:H397"/>
    <mergeCell ref="G380:G381"/>
    <mergeCell ref="H380:H381"/>
    <mergeCell ref="A382:I382"/>
    <mergeCell ref="A383:I383"/>
    <mergeCell ref="A388:I388"/>
    <mergeCell ref="C390:C391"/>
    <mergeCell ref="D390:D391"/>
    <mergeCell ref="E390:E391"/>
    <mergeCell ref="F390:F391"/>
    <mergeCell ref="G390:G391"/>
    <mergeCell ref="A380:A381"/>
    <mergeCell ref="B380:B381"/>
    <mergeCell ref="C380:C381"/>
    <mergeCell ref="D380:D381"/>
    <mergeCell ref="E380:E381"/>
    <mergeCell ref="F380:F381"/>
    <mergeCell ref="H390:H391"/>
    <mergeCell ref="A378:A379"/>
    <mergeCell ref="B378:B379"/>
    <mergeCell ref="C378:C379"/>
    <mergeCell ref="D378:D379"/>
    <mergeCell ref="E378:E379"/>
    <mergeCell ref="F378:F379"/>
    <mergeCell ref="G378:G379"/>
    <mergeCell ref="H378:H379"/>
    <mergeCell ref="A373:A375"/>
    <mergeCell ref="B373:B375"/>
    <mergeCell ref="C373:C375"/>
    <mergeCell ref="D373:D375"/>
    <mergeCell ref="E373:E375"/>
    <mergeCell ref="F373:F375"/>
    <mergeCell ref="A363:A364"/>
    <mergeCell ref="B363:B364"/>
    <mergeCell ref="C363:C364"/>
    <mergeCell ref="D363:D364"/>
    <mergeCell ref="E363:E364"/>
    <mergeCell ref="F363:F364"/>
    <mergeCell ref="G363:G364"/>
    <mergeCell ref="H363:H364"/>
    <mergeCell ref="G373:G375"/>
    <mergeCell ref="H373:H375"/>
    <mergeCell ref="I351:I357"/>
    <mergeCell ref="A359:I359"/>
    <mergeCell ref="B361:B362"/>
    <mergeCell ref="C361:C362"/>
    <mergeCell ref="D361:D362"/>
    <mergeCell ref="E361:E362"/>
    <mergeCell ref="F361:F362"/>
    <mergeCell ref="G361:G362"/>
    <mergeCell ref="H361:H362"/>
    <mergeCell ref="B351:B355"/>
    <mergeCell ref="C351:C354"/>
    <mergeCell ref="D351:D354"/>
    <mergeCell ref="E351:E358"/>
    <mergeCell ref="F351:F358"/>
    <mergeCell ref="G351:G358"/>
    <mergeCell ref="I361:I362"/>
    <mergeCell ref="A343:A344"/>
    <mergeCell ref="B346:B349"/>
    <mergeCell ref="C346:C349"/>
    <mergeCell ref="D346:D349"/>
    <mergeCell ref="E346:E349"/>
    <mergeCell ref="F346:F349"/>
    <mergeCell ref="G346:G349"/>
    <mergeCell ref="H346:H349"/>
    <mergeCell ref="H351:H358"/>
    <mergeCell ref="B336:B338"/>
    <mergeCell ref="I336:I337"/>
    <mergeCell ref="B341:B344"/>
    <mergeCell ref="C341:C344"/>
    <mergeCell ref="D341:D344"/>
    <mergeCell ref="E341:E344"/>
    <mergeCell ref="F341:F344"/>
    <mergeCell ref="G341:G344"/>
    <mergeCell ref="H341:H344"/>
    <mergeCell ref="G328:G329"/>
    <mergeCell ref="H328:H329"/>
    <mergeCell ref="A330:I330"/>
    <mergeCell ref="A331:I331"/>
    <mergeCell ref="A333:A334"/>
    <mergeCell ref="B333:B334"/>
    <mergeCell ref="C333:C334"/>
    <mergeCell ref="D333:D334"/>
    <mergeCell ref="E333:E334"/>
    <mergeCell ref="F333:F334"/>
    <mergeCell ref="A328:A329"/>
    <mergeCell ref="B328:B329"/>
    <mergeCell ref="C328:C329"/>
    <mergeCell ref="D328:D329"/>
    <mergeCell ref="E328:E329"/>
    <mergeCell ref="F328:F329"/>
    <mergeCell ref="G333:G334"/>
    <mergeCell ref="H333:H334"/>
    <mergeCell ref="H320:H325"/>
    <mergeCell ref="I320:I321"/>
    <mergeCell ref="I322:I325"/>
    <mergeCell ref="B326:B327"/>
    <mergeCell ref="C326:C327"/>
    <mergeCell ref="D326:D327"/>
    <mergeCell ref="E326:E327"/>
    <mergeCell ref="F326:F327"/>
    <mergeCell ref="G326:G327"/>
    <mergeCell ref="H326:H327"/>
    <mergeCell ref="B320:B325"/>
    <mergeCell ref="C320:C325"/>
    <mergeCell ref="D320:D325"/>
    <mergeCell ref="E320:E325"/>
    <mergeCell ref="F320:F325"/>
    <mergeCell ref="G320:G325"/>
    <mergeCell ref="G306:G308"/>
    <mergeCell ref="H306:H308"/>
    <mergeCell ref="A313:A317"/>
    <mergeCell ref="B313:B317"/>
    <mergeCell ref="C313:C317"/>
    <mergeCell ref="D313:D317"/>
    <mergeCell ref="E313:E317"/>
    <mergeCell ref="F313:F317"/>
    <mergeCell ref="G313:G317"/>
    <mergeCell ref="H313:H317"/>
    <mergeCell ref="A306:A308"/>
    <mergeCell ref="B306:B307"/>
    <mergeCell ref="C306:C308"/>
    <mergeCell ref="D306:D308"/>
    <mergeCell ref="E306:E308"/>
    <mergeCell ref="F306:F308"/>
    <mergeCell ref="H295:H297"/>
    <mergeCell ref="I296:I297"/>
    <mergeCell ref="B299:B301"/>
    <mergeCell ref="C299:C301"/>
    <mergeCell ref="D299:D301"/>
    <mergeCell ref="E299:E301"/>
    <mergeCell ref="F299:F301"/>
    <mergeCell ref="G299:G301"/>
    <mergeCell ref="H299:H301"/>
    <mergeCell ref="I299:I301"/>
    <mergeCell ref="B295:B297"/>
    <mergeCell ref="C295:C297"/>
    <mergeCell ref="D295:D297"/>
    <mergeCell ref="E295:E297"/>
    <mergeCell ref="F295:F297"/>
    <mergeCell ref="G295:G297"/>
    <mergeCell ref="C292:C293"/>
    <mergeCell ref="D292:D293"/>
    <mergeCell ref="E292:E293"/>
    <mergeCell ref="F292:F293"/>
    <mergeCell ref="G292:G293"/>
    <mergeCell ref="H292:H293"/>
    <mergeCell ref="H288:H289"/>
    <mergeCell ref="B290:B291"/>
    <mergeCell ref="C290:C291"/>
    <mergeCell ref="D290:D291"/>
    <mergeCell ref="E290:E291"/>
    <mergeCell ref="F290:F291"/>
    <mergeCell ref="G290:G291"/>
    <mergeCell ref="H290:H291"/>
    <mergeCell ref="A288:A289"/>
    <mergeCell ref="C288:C289"/>
    <mergeCell ref="D288:D289"/>
    <mergeCell ref="E288:E289"/>
    <mergeCell ref="F288:F289"/>
    <mergeCell ref="G288:G289"/>
    <mergeCell ref="A283:I283"/>
    <mergeCell ref="B285:B287"/>
    <mergeCell ref="C285:C287"/>
    <mergeCell ref="D285:D287"/>
    <mergeCell ref="E285:E287"/>
    <mergeCell ref="F285:F287"/>
    <mergeCell ref="G285:G287"/>
    <mergeCell ref="H285:H287"/>
    <mergeCell ref="I286:I287"/>
    <mergeCell ref="G276:G278"/>
    <mergeCell ref="H276:H278"/>
    <mergeCell ref="A279:A282"/>
    <mergeCell ref="B279:B282"/>
    <mergeCell ref="C279:C282"/>
    <mergeCell ref="D279:D282"/>
    <mergeCell ref="E279:E282"/>
    <mergeCell ref="F279:F282"/>
    <mergeCell ref="G279:G282"/>
    <mergeCell ref="H279:H282"/>
    <mergeCell ref="A276:A278"/>
    <mergeCell ref="B276:B278"/>
    <mergeCell ref="C276:C278"/>
    <mergeCell ref="D276:D278"/>
    <mergeCell ref="E276:E278"/>
    <mergeCell ref="F276:F278"/>
    <mergeCell ref="H269:H270"/>
    <mergeCell ref="B272:B274"/>
    <mergeCell ref="C272:C274"/>
    <mergeCell ref="D272:D274"/>
    <mergeCell ref="E272:E274"/>
    <mergeCell ref="F272:F274"/>
    <mergeCell ref="G272:G274"/>
    <mergeCell ref="H272:H274"/>
    <mergeCell ref="I264:I265"/>
    <mergeCell ref="A267:E267"/>
    <mergeCell ref="F267:G267"/>
    <mergeCell ref="H267:I267"/>
    <mergeCell ref="A269:A270"/>
    <mergeCell ref="B269:B270"/>
    <mergeCell ref="C269:C270"/>
    <mergeCell ref="D269:D270"/>
    <mergeCell ref="E269:E270"/>
    <mergeCell ref="F269:G270"/>
    <mergeCell ref="H258:H259"/>
    <mergeCell ref="A262:A263"/>
    <mergeCell ref="B262:B263"/>
    <mergeCell ref="C262:C263"/>
    <mergeCell ref="D262:D263"/>
    <mergeCell ref="E262:H263"/>
    <mergeCell ref="H254:H257"/>
    <mergeCell ref="I254:I255"/>
    <mergeCell ref="I256:I257"/>
    <mergeCell ref="A258:A259"/>
    <mergeCell ref="B258:B259"/>
    <mergeCell ref="C258:C259"/>
    <mergeCell ref="D258:D259"/>
    <mergeCell ref="E258:E259"/>
    <mergeCell ref="F258:F259"/>
    <mergeCell ref="G258:G259"/>
    <mergeCell ref="H249:H250"/>
    <mergeCell ref="I249:I250"/>
    <mergeCell ref="A251:I251"/>
    <mergeCell ref="A252:I252"/>
    <mergeCell ref="B254:B257"/>
    <mergeCell ref="C254:C257"/>
    <mergeCell ref="D254:D257"/>
    <mergeCell ref="E254:E257"/>
    <mergeCell ref="F254:F257"/>
    <mergeCell ref="G254:G257"/>
    <mergeCell ref="A249:A250"/>
    <mergeCell ref="C249:C250"/>
    <mergeCell ref="D249:D250"/>
    <mergeCell ref="E249:E250"/>
    <mergeCell ref="F249:F250"/>
    <mergeCell ref="G249:G250"/>
    <mergeCell ref="B239:B241"/>
    <mergeCell ref="C239:C241"/>
    <mergeCell ref="D239:D241"/>
    <mergeCell ref="E239:E241"/>
    <mergeCell ref="F239:F241"/>
    <mergeCell ref="G239:G241"/>
    <mergeCell ref="H239:H241"/>
    <mergeCell ref="I239:I241"/>
    <mergeCell ref="B242:B245"/>
    <mergeCell ref="C242:C245"/>
    <mergeCell ref="D242:D245"/>
    <mergeCell ref="E242:E245"/>
    <mergeCell ref="F242:F245"/>
    <mergeCell ref="G242:G245"/>
    <mergeCell ref="H242:H245"/>
    <mergeCell ref="I242:I245"/>
    <mergeCell ref="A237:A238"/>
    <mergeCell ref="B237:B238"/>
    <mergeCell ref="C237:C238"/>
    <mergeCell ref="D237:D238"/>
    <mergeCell ref="E237:E238"/>
    <mergeCell ref="F237:F238"/>
    <mergeCell ref="G229:G231"/>
    <mergeCell ref="H229:H231"/>
    <mergeCell ref="A233:A236"/>
    <mergeCell ref="B233:B236"/>
    <mergeCell ref="C233:C236"/>
    <mergeCell ref="D233:D236"/>
    <mergeCell ref="E233:E236"/>
    <mergeCell ref="F233:F236"/>
    <mergeCell ref="G233:G236"/>
    <mergeCell ref="H233:H236"/>
    <mergeCell ref="A229:A231"/>
    <mergeCell ref="B229:B231"/>
    <mergeCell ref="C229:C231"/>
    <mergeCell ref="D229:D231"/>
    <mergeCell ref="E229:E231"/>
    <mergeCell ref="F229:F231"/>
    <mergeCell ref="G237:G238"/>
    <mergeCell ref="H237:H238"/>
    <mergeCell ref="A223:A224"/>
    <mergeCell ref="C223:C224"/>
    <mergeCell ref="D223:D224"/>
    <mergeCell ref="E223:E224"/>
    <mergeCell ref="F223:F224"/>
    <mergeCell ref="G223:G224"/>
    <mergeCell ref="H223:H224"/>
    <mergeCell ref="I217:I218"/>
    <mergeCell ref="A219:A220"/>
    <mergeCell ref="B219:B220"/>
    <mergeCell ref="C219:C220"/>
    <mergeCell ref="D219:D220"/>
    <mergeCell ref="E219:E220"/>
    <mergeCell ref="F219:F220"/>
    <mergeCell ref="G219:G220"/>
    <mergeCell ref="H219:H220"/>
    <mergeCell ref="H214:H215"/>
    <mergeCell ref="B217:B218"/>
    <mergeCell ref="C217:C218"/>
    <mergeCell ref="D217:D218"/>
    <mergeCell ref="E217:E218"/>
    <mergeCell ref="F217:F218"/>
    <mergeCell ref="G217:G218"/>
    <mergeCell ref="H217:H218"/>
    <mergeCell ref="A221:I221"/>
    <mergeCell ref="B206:B208"/>
    <mergeCell ref="C206:C208"/>
    <mergeCell ref="D206:D208"/>
    <mergeCell ref="E206:E208"/>
    <mergeCell ref="F206:F208"/>
    <mergeCell ref="G206:G208"/>
    <mergeCell ref="H206:H208"/>
    <mergeCell ref="I206:I208"/>
    <mergeCell ref="A214:A215"/>
    <mergeCell ref="B214:B215"/>
    <mergeCell ref="C214:C215"/>
    <mergeCell ref="D214:D215"/>
    <mergeCell ref="E214:E215"/>
    <mergeCell ref="F214:F215"/>
    <mergeCell ref="A210:I210"/>
    <mergeCell ref="A212:A213"/>
    <mergeCell ref="B212:B213"/>
    <mergeCell ref="C212:C213"/>
    <mergeCell ref="D212:D213"/>
    <mergeCell ref="E212:E213"/>
    <mergeCell ref="F212:F213"/>
    <mergeCell ref="G212:G213"/>
    <mergeCell ref="H212:H213"/>
    <mergeCell ref="G214:G215"/>
    <mergeCell ref="H191:H195"/>
    <mergeCell ref="I193:I195"/>
    <mergeCell ref="B198:B205"/>
    <mergeCell ref="C198:C205"/>
    <mergeCell ref="D198:D205"/>
    <mergeCell ref="E198:E205"/>
    <mergeCell ref="F198:F205"/>
    <mergeCell ref="G198:G205"/>
    <mergeCell ref="H198:H205"/>
    <mergeCell ref="I198:I200"/>
    <mergeCell ref="B191:B195"/>
    <mergeCell ref="C191:C195"/>
    <mergeCell ref="D191:D195"/>
    <mergeCell ref="E191:E195"/>
    <mergeCell ref="F191:F195"/>
    <mergeCell ref="G191:G195"/>
    <mergeCell ref="I201:I205"/>
    <mergeCell ref="B180:B183"/>
    <mergeCell ref="I180:I183"/>
    <mergeCell ref="C186:C190"/>
    <mergeCell ref="D186:D190"/>
    <mergeCell ref="E186:E190"/>
    <mergeCell ref="F186:F190"/>
    <mergeCell ref="G186:G190"/>
    <mergeCell ref="H186:H190"/>
    <mergeCell ref="I187:I190"/>
    <mergeCell ref="C179:C183"/>
    <mergeCell ref="D179:D183"/>
    <mergeCell ref="E179:E183"/>
    <mergeCell ref="F179:F183"/>
    <mergeCell ref="G179:G183"/>
    <mergeCell ref="H179:H183"/>
    <mergeCell ref="I171:I172"/>
    <mergeCell ref="A173:I173"/>
    <mergeCell ref="B175:B178"/>
    <mergeCell ref="C175:C178"/>
    <mergeCell ref="D175:D178"/>
    <mergeCell ref="E175:E178"/>
    <mergeCell ref="F175:F178"/>
    <mergeCell ref="G175:G178"/>
    <mergeCell ref="H175:H178"/>
    <mergeCell ref="I175:I177"/>
    <mergeCell ref="B171:B172"/>
    <mergeCell ref="C171:C172"/>
    <mergeCell ref="D171:D172"/>
    <mergeCell ref="E171:H172"/>
    <mergeCell ref="E161:H161"/>
    <mergeCell ref="E162:H162"/>
    <mergeCell ref="A164:A168"/>
    <mergeCell ref="B164:B168"/>
    <mergeCell ref="C164:C168"/>
    <mergeCell ref="D164:D168"/>
    <mergeCell ref="E164:E168"/>
    <mergeCell ref="F164:F168"/>
    <mergeCell ref="G164:G168"/>
    <mergeCell ref="H164:H168"/>
    <mergeCell ref="A154:A155"/>
    <mergeCell ref="B154:B155"/>
    <mergeCell ref="C154:C155"/>
    <mergeCell ref="D154:D155"/>
    <mergeCell ref="E154:H155"/>
    <mergeCell ref="A156:A160"/>
    <mergeCell ref="B156:B160"/>
    <mergeCell ref="C156:C160"/>
    <mergeCell ref="D156:D160"/>
    <mergeCell ref="E156:E160"/>
    <mergeCell ref="F156:F160"/>
    <mergeCell ref="G156:G160"/>
    <mergeCell ref="H156:H160"/>
    <mergeCell ref="A144:I144"/>
    <mergeCell ref="A145:I145"/>
    <mergeCell ref="B147:B152"/>
    <mergeCell ref="C147:C152"/>
    <mergeCell ref="D147:D152"/>
    <mergeCell ref="E147:E152"/>
    <mergeCell ref="F147:G152"/>
    <mergeCell ref="H147:H152"/>
    <mergeCell ref="A148:A149"/>
    <mergeCell ref="G139:G140"/>
    <mergeCell ref="H139:H140"/>
    <mergeCell ref="A142:A143"/>
    <mergeCell ref="B142:B143"/>
    <mergeCell ref="C142:C143"/>
    <mergeCell ref="D142:D143"/>
    <mergeCell ref="E142:E143"/>
    <mergeCell ref="F142:F143"/>
    <mergeCell ref="G142:G143"/>
    <mergeCell ref="H142:H143"/>
    <mergeCell ref="A139:A140"/>
    <mergeCell ref="B139:B140"/>
    <mergeCell ref="C139:C140"/>
    <mergeCell ref="D139:D140"/>
    <mergeCell ref="E139:E140"/>
    <mergeCell ref="F139:F140"/>
    <mergeCell ref="G134:G135"/>
    <mergeCell ref="H134:H135"/>
    <mergeCell ref="A136:A138"/>
    <mergeCell ref="B136:B138"/>
    <mergeCell ref="C136:C138"/>
    <mergeCell ref="D136:D138"/>
    <mergeCell ref="E136:E138"/>
    <mergeCell ref="F136:F138"/>
    <mergeCell ref="G136:G138"/>
    <mergeCell ref="H136:H138"/>
    <mergeCell ref="A134:A135"/>
    <mergeCell ref="B134:B135"/>
    <mergeCell ref="C134:C135"/>
    <mergeCell ref="D134:D135"/>
    <mergeCell ref="E134:E135"/>
    <mergeCell ref="F134:F135"/>
    <mergeCell ref="A128:A129"/>
    <mergeCell ref="B128:B129"/>
    <mergeCell ref="C128:C129"/>
    <mergeCell ref="D128:D129"/>
    <mergeCell ref="E128:E129"/>
    <mergeCell ref="F128:F129"/>
    <mergeCell ref="G128:G129"/>
    <mergeCell ref="H128:H129"/>
    <mergeCell ref="A125:A126"/>
    <mergeCell ref="B125:B126"/>
    <mergeCell ref="C125:C126"/>
    <mergeCell ref="D125:D126"/>
    <mergeCell ref="E125:E126"/>
    <mergeCell ref="F125:F126"/>
    <mergeCell ref="A121:A123"/>
    <mergeCell ref="B121:B123"/>
    <mergeCell ref="C121:C123"/>
    <mergeCell ref="D121:D123"/>
    <mergeCell ref="E121:E123"/>
    <mergeCell ref="F121:F123"/>
    <mergeCell ref="G121:G123"/>
    <mergeCell ref="H121:H123"/>
    <mergeCell ref="G125:G126"/>
    <mergeCell ref="H125:H126"/>
    <mergeCell ref="I111:I112"/>
    <mergeCell ref="A112:A113"/>
    <mergeCell ref="A114:I114"/>
    <mergeCell ref="B116:B119"/>
    <mergeCell ref="C116:C119"/>
    <mergeCell ref="D116:D119"/>
    <mergeCell ref="E116:E119"/>
    <mergeCell ref="F116:F119"/>
    <mergeCell ref="G116:G119"/>
    <mergeCell ref="H116:H119"/>
    <mergeCell ref="I117:I119"/>
    <mergeCell ref="A107:A108"/>
    <mergeCell ref="B107:B108"/>
    <mergeCell ref="C107:C108"/>
    <mergeCell ref="D107:D108"/>
    <mergeCell ref="E107:E108"/>
    <mergeCell ref="F107:F108"/>
    <mergeCell ref="G107:G108"/>
    <mergeCell ref="H107:H108"/>
    <mergeCell ref="B110:B113"/>
    <mergeCell ref="C110:C113"/>
    <mergeCell ref="D110:D113"/>
    <mergeCell ref="E110:E113"/>
    <mergeCell ref="F110:F113"/>
    <mergeCell ref="G110:G113"/>
    <mergeCell ref="H110:H113"/>
    <mergeCell ref="A90:I90"/>
    <mergeCell ref="C92:C99"/>
    <mergeCell ref="D92:D99"/>
    <mergeCell ref="E92:E99"/>
    <mergeCell ref="F92:F99"/>
    <mergeCell ref="G92:G99"/>
    <mergeCell ref="H92:H99"/>
    <mergeCell ref="B93:B94"/>
    <mergeCell ref="I93:I94"/>
    <mergeCell ref="B95:B96"/>
    <mergeCell ref="I95:I96"/>
    <mergeCell ref="B97:B98"/>
    <mergeCell ref="I97:I99"/>
    <mergeCell ref="H80:H82"/>
    <mergeCell ref="I80:I81"/>
    <mergeCell ref="A84:A85"/>
    <mergeCell ref="B84:B87"/>
    <mergeCell ref="C84:C87"/>
    <mergeCell ref="D84:D87"/>
    <mergeCell ref="E84:E87"/>
    <mergeCell ref="F84:F87"/>
    <mergeCell ref="G84:G87"/>
    <mergeCell ref="H84:H87"/>
    <mergeCell ref="B80:B81"/>
    <mergeCell ref="C80:C82"/>
    <mergeCell ref="D80:D82"/>
    <mergeCell ref="E80:E82"/>
    <mergeCell ref="F80:F82"/>
    <mergeCell ref="G80:G82"/>
    <mergeCell ref="A86:A87"/>
    <mergeCell ref="D76:D77"/>
    <mergeCell ref="E76:E77"/>
    <mergeCell ref="F76:F77"/>
    <mergeCell ref="G76:G77"/>
    <mergeCell ref="H76:H77"/>
    <mergeCell ref="A78:I78"/>
    <mergeCell ref="H65:H67"/>
    <mergeCell ref="I65:I67"/>
    <mergeCell ref="A69:I69"/>
    <mergeCell ref="A70:I70"/>
    <mergeCell ref="B72:B77"/>
    <mergeCell ref="C72:C77"/>
    <mergeCell ref="D72:D74"/>
    <mergeCell ref="E72:H74"/>
    <mergeCell ref="I73:I74"/>
    <mergeCell ref="A76:A77"/>
    <mergeCell ref="A57:I57"/>
    <mergeCell ref="B61:B62"/>
    <mergeCell ref="I61:I62"/>
    <mergeCell ref="B65:B67"/>
    <mergeCell ref="C65:C67"/>
    <mergeCell ref="D65:D67"/>
    <mergeCell ref="E65:E67"/>
    <mergeCell ref="F65:F67"/>
    <mergeCell ref="G65:G67"/>
    <mergeCell ref="H49:H51"/>
    <mergeCell ref="I49:I51"/>
    <mergeCell ref="A52:I52"/>
    <mergeCell ref="A54:A55"/>
    <mergeCell ref="B54:B55"/>
    <mergeCell ref="C54:C55"/>
    <mergeCell ref="D54:D55"/>
    <mergeCell ref="E54:E55"/>
    <mergeCell ref="F54:F55"/>
    <mergeCell ref="G54:G55"/>
    <mergeCell ref="B49:B51"/>
    <mergeCell ref="C49:C51"/>
    <mergeCell ref="D49:D51"/>
    <mergeCell ref="E49:E51"/>
    <mergeCell ref="F49:F51"/>
    <mergeCell ref="G49:G51"/>
    <mergeCell ref="H54:H55"/>
    <mergeCell ref="A41:I41"/>
    <mergeCell ref="A32:A33"/>
    <mergeCell ref="B32:B33"/>
    <mergeCell ref="C32:C33"/>
    <mergeCell ref="D32:D33"/>
    <mergeCell ref="E32:H33"/>
    <mergeCell ref="B34:B36"/>
    <mergeCell ref="C34:C36"/>
    <mergeCell ref="D34:D36"/>
    <mergeCell ref="E34:H36"/>
    <mergeCell ref="A30:A31"/>
    <mergeCell ref="B30:B31"/>
    <mergeCell ref="C30:C31"/>
    <mergeCell ref="D30:D31"/>
    <mergeCell ref="E30:E31"/>
    <mergeCell ref="F30:F31"/>
    <mergeCell ref="G30:G31"/>
    <mergeCell ref="H30:H31"/>
    <mergeCell ref="A37:A40"/>
    <mergeCell ref="B37:B40"/>
    <mergeCell ref="C37:C40"/>
    <mergeCell ref="D37:D40"/>
    <mergeCell ref="E37:H40"/>
    <mergeCell ref="I20:I21"/>
    <mergeCell ref="A22:I22"/>
    <mergeCell ref="E25:H25"/>
    <mergeCell ref="A27:A29"/>
    <mergeCell ref="B27:B29"/>
    <mergeCell ref="C27:C29"/>
    <mergeCell ref="D27:D29"/>
    <mergeCell ref="E27:E29"/>
    <mergeCell ref="F27:F29"/>
    <mergeCell ref="G27:G29"/>
    <mergeCell ref="H27:H29"/>
    <mergeCell ref="B20:B21"/>
    <mergeCell ref="C20:C21"/>
    <mergeCell ref="D20:D21"/>
    <mergeCell ref="E20:E21"/>
    <mergeCell ref="F20:F21"/>
    <mergeCell ref="G20:G21"/>
    <mergeCell ref="H20:H21"/>
    <mergeCell ref="B18:B19"/>
    <mergeCell ref="C18:C19"/>
    <mergeCell ref="D18:D19"/>
    <mergeCell ref="E18:E19"/>
    <mergeCell ref="F18:F19"/>
    <mergeCell ref="G18:G19"/>
    <mergeCell ref="F12:G12"/>
    <mergeCell ref="F13:G13"/>
    <mergeCell ref="I15:I19"/>
    <mergeCell ref="B16:B17"/>
    <mergeCell ref="C16:C17"/>
    <mergeCell ref="D16:D17"/>
    <mergeCell ref="E16:E17"/>
    <mergeCell ref="F16:F17"/>
    <mergeCell ref="G16:G17"/>
    <mergeCell ref="H16:H17"/>
    <mergeCell ref="H18:H19"/>
    <mergeCell ref="H6:H7"/>
    <mergeCell ref="B8:B9"/>
    <mergeCell ref="C8:C9"/>
    <mergeCell ref="D8:D9"/>
    <mergeCell ref="E8:E9"/>
    <mergeCell ref="F8:F9"/>
    <mergeCell ref="G8:G9"/>
    <mergeCell ref="H8:H9"/>
    <mergeCell ref="B6:B7"/>
    <mergeCell ref="C6:C7"/>
    <mergeCell ref="D6:D7"/>
    <mergeCell ref="E6:E7"/>
    <mergeCell ref="F6:F7"/>
    <mergeCell ref="G6:G7"/>
    <mergeCell ref="A1:I1"/>
    <mergeCell ref="A2:I2"/>
    <mergeCell ref="B4:B5"/>
    <mergeCell ref="C4:C5"/>
    <mergeCell ref="D4:D5"/>
    <mergeCell ref="E4:E5"/>
    <mergeCell ref="F4:F5"/>
    <mergeCell ref="G4:G5"/>
    <mergeCell ref="H4:H5"/>
    <mergeCell ref="I4:I5"/>
  </mergeCells>
  <hyperlinks>
    <hyperlink ref="F12" location="_ftn1" display="_ftn1" xr:uid="{00000000-0004-0000-0B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04"/>
  <sheetViews>
    <sheetView topLeftCell="A281" workbookViewId="0">
      <selection activeCell="A340" sqref="A340"/>
    </sheetView>
  </sheetViews>
  <sheetFormatPr baseColWidth="10" defaultRowHeight="15"/>
  <cols>
    <col min="1" max="1" width="54" style="38" customWidth="1"/>
    <col min="2" max="2" width="16.7109375" style="38" customWidth="1"/>
    <col min="3" max="8" width="6.7109375" style="162" customWidth="1"/>
    <col min="9" max="9" width="46.5703125" style="38" customWidth="1"/>
    <col min="10" max="16384" width="11.42578125" style="38"/>
  </cols>
  <sheetData>
    <row r="1" spans="1:9" ht="24" thickBot="1">
      <c r="A1" s="961" t="s">
        <v>99</v>
      </c>
      <c r="B1" s="962"/>
      <c r="C1" s="962"/>
      <c r="D1" s="962"/>
      <c r="E1" s="962"/>
      <c r="F1" s="962"/>
      <c r="G1" s="962"/>
      <c r="H1" s="962"/>
      <c r="I1" s="963"/>
    </row>
    <row r="2" spans="1:9" ht="19.5" thickBot="1">
      <c r="A2" s="964" t="s">
        <v>100</v>
      </c>
      <c r="B2" s="965"/>
      <c r="C2" s="965"/>
      <c r="D2" s="965"/>
      <c r="E2" s="965"/>
      <c r="F2" s="965"/>
      <c r="G2" s="965"/>
      <c r="H2" s="965"/>
      <c r="I2" s="966"/>
    </row>
    <row r="3" spans="1:9" ht="35.1" customHeight="1" thickBot="1">
      <c r="A3" s="39" t="s">
        <v>101</v>
      </c>
      <c r="B3" s="39" t="s">
        <v>102</v>
      </c>
      <c r="C3" s="40" t="s">
        <v>31</v>
      </c>
      <c r="D3" s="40" t="s">
        <v>32</v>
      </c>
      <c r="E3" s="40" t="s">
        <v>103</v>
      </c>
      <c r="F3" s="40" t="s">
        <v>104</v>
      </c>
      <c r="G3" s="40" t="s">
        <v>105</v>
      </c>
      <c r="H3" s="40" t="s">
        <v>106</v>
      </c>
      <c r="I3" s="39" t="s">
        <v>107</v>
      </c>
    </row>
    <row r="4" spans="1:9" ht="68.25" customHeight="1" thickBot="1">
      <c r="A4" s="41" t="s">
        <v>108</v>
      </c>
      <c r="B4" s="967" t="s">
        <v>40</v>
      </c>
      <c r="C4" s="968">
        <v>2</v>
      </c>
      <c r="D4" s="968" t="s">
        <v>40</v>
      </c>
      <c r="E4" s="968">
        <v>3</v>
      </c>
      <c r="F4" s="968" t="s">
        <v>40</v>
      </c>
      <c r="G4" s="968" t="s">
        <v>40</v>
      </c>
      <c r="H4" s="968" t="s">
        <v>40</v>
      </c>
      <c r="I4" s="969" t="s">
        <v>109</v>
      </c>
    </row>
    <row r="5" spans="1:9" ht="24" customHeight="1" thickBot="1">
      <c r="A5" s="42" t="s">
        <v>110</v>
      </c>
      <c r="B5" s="967"/>
      <c r="C5" s="968"/>
      <c r="D5" s="968"/>
      <c r="E5" s="968"/>
      <c r="F5" s="968"/>
      <c r="G5" s="968"/>
      <c r="H5" s="968"/>
      <c r="I5" s="970"/>
    </row>
    <row r="6" spans="1:9" ht="45.75" thickBot="1">
      <c r="A6" s="41" t="s">
        <v>111</v>
      </c>
      <c r="B6" s="967" t="s">
        <v>40</v>
      </c>
      <c r="C6" s="968">
        <v>2</v>
      </c>
      <c r="D6" s="968" t="s">
        <v>40</v>
      </c>
      <c r="E6" s="968">
        <v>3</v>
      </c>
      <c r="F6" s="968" t="s">
        <v>40</v>
      </c>
      <c r="G6" s="968" t="s">
        <v>40</v>
      </c>
      <c r="H6" s="971" t="s">
        <v>40</v>
      </c>
      <c r="I6" s="43" t="s">
        <v>112</v>
      </c>
    </row>
    <row r="7" spans="1:9" ht="60.75" thickBot="1">
      <c r="A7" s="41" t="s">
        <v>113</v>
      </c>
      <c r="B7" s="967"/>
      <c r="C7" s="968"/>
      <c r="D7" s="968"/>
      <c r="E7" s="968"/>
      <c r="F7" s="968"/>
      <c r="G7" s="968"/>
      <c r="H7" s="971"/>
      <c r="I7" s="44" t="s">
        <v>114</v>
      </c>
    </row>
    <row r="8" spans="1:9" ht="45.75" thickBot="1">
      <c r="A8" s="41" t="s">
        <v>115</v>
      </c>
      <c r="B8" s="967" t="s">
        <v>40</v>
      </c>
      <c r="C8" s="968">
        <v>2</v>
      </c>
      <c r="D8" s="968" t="s">
        <v>40</v>
      </c>
      <c r="E8" s="968" t="s">
        <v>40</v>
      </c>
      <c r="F8" s="968" t="s">
        <v>40</v>
      </c>
      <c r="G8" s="968" t="s">
        <v>40</v>
      </c>
      <c r="H8" s="971" t="s">
        <v>40</v>
      </c>
      <c r="I8" s="43" t="s">
        <v>116</v>
      </c>
    </row>
    <row r="9" spans="1:9" ht="45.75" thickBot="1">
      <c r="A9" s="41" t="s">
        <v>117</v>
      </c>
      <c r="B9" s="967"/>
      <c r="C9" s="968"/>
      <c r="D9" s="968"/>
      <c r="E9" s="968"/>
      <c r="F9" s="968"/>
      <c r="G9" s="968"/>
      <c r="H9" s="971"/>
      <c r="I9" s="44" t="s">
        <v>114</v>
      </c>
    </row>
    <row r="10" spans="1:9" ht="69" customHeight="1" thickBot="1">
      <c r="A10" s="41" t="s">
        <v>118</v>
      </c>
      <c r="B10" s="45" t="s">
        <v>40</v>
      </c>
      <c r="C10" s="46">
        <v>2</v>
      </c>
      <c r="D10" s="46" t="s">
        <v>40</v>
      </c>
      <c r="E10" s="46">
        <v>3</v>
      </c>
      <c r="F10" s="46" t="s">
        <v>40</v>
      </c>
      <c r="G10" s="46" t="s">
        <v>40</v>
      </c>
      <c r="H10" s="46" t="s">
        <v>40</v>
      </c>
      <c r="I10" s="47" t="s">
        <v>119</v>
      </c>
    </row>
    <row r="11" spans="1:9" ht="35.1" customHeight="1" thickBot="1">
      <c r="A11" s="39" t="s">
        <v>120</v>
      </c>
      <c r="B11" s="39" t="s">
        <v>102</v>
      </c>
      <c r="C11" s="40" t="s">
        <v>31</v>
      </c>
      <c r="D11" s="40" t="s">
        <v>32</v>
      </c>
      <c r="E11" s="40" t="s">
        <v>103</v>
      </c>
      <c r="F11" s="40" t="s">
        <v>104</v>
      </c>
      <c r="G11" s="40" t="s">
        <v>105</v>
      </c>
      <c r="H11" s="40" t="s">
        <v>106</v>
      </c>
      <c r="I11" s="39" t="s">
        <v>107</v>
      </c>
    </row>
    <row r="12" spans="1:9" ht="81" customHeight="1" thickBot="1">
      <c r="A12" s="41" t="s">
        <v>121</v>
      </c>
      <c r="B12" s="48" t="s">
        <v>40</v>
      </c>
      <c r="C12" s="46">
        <v>2</v>
      </c>
      <c r="D12" s="46" t="s">
        <v>40</v>
      </c>
      <c r="E12" s="49"/>
      <c r="F12" s="973" t="s">
        <v>122</v>
      </c>
      <c r="G12" s="973"/>
      <c r="H12" s="49"/>
      <c r="I12" s="50" t="s">
        <v>123</v>
      </c>
    </row>
    <row r="13" spans="1:9" ht="30.75" thickBot="1">
      <c r="A13" s="41" t="s">
        <v>124</v>
      </c>
      <c r="B13" s="48" t="s">
        <v>40</v>
      </c>
      <c r="C13" s="46" t="s">
        <v>40</v>
      </c>
      <c r="D13" s="46" t="s">
        <v>40</v>
      </c>
      <c r="E13" s="49"/>
      <c r="F13" s="968">
        <v>2</v>
      </c>
      <c r="G13" s="968"/>
      <c r="H13" s="49"/>
      <c r="I13" s="51" t="s">
        <v>125</v>
      </c>
    </row>
    <row r="14" spans="1:9" ht="15.75" thickBot="1">
      <c r="A14" s="39" t="s">
        <v>126</v>
      </c>
      <c r="B14" s="39" t="s">
        <v>102</v>
      </c>
      <c r="C14" s="40" t="s">
        <v>31</v>
      </c>
      <c r="D14" s="40" t="s">
        <v>32</v>
      </c>
      <c r="E14" s="40" t="s">
        <v>103</v>
      </c>
      <c r="F14" s="40" t="s">
        <v>104</v>
      </c>
      <c r="G14" s="40" t="s">
        <v>105</v>
      </c>
      <c r="H14" s="40" t="s">
        <v>106</v>
      </c>
      <c r="I14" s="39" t="s">
        <v>107</v>
      </c>
    </row>
    <row r="15" spans="1:9" ht="150.75" customHeight="1" thickBot="1">
      <c r="A15" s="41" t="s">
        <v>127</v>
      </c>
      <c r="B15" s="48" t="s">
        <v>40</v>
      </c>
      <c r="C15" s="46">
        <v>1</v>
      </c>
      <c r="D15" s="46" t="s">
        <v>40</v>
      </c>
      <c r="E15" s="46" t="s">
        <v>40</v>
      </c>
      <c r="F15" s="46" t="s">
        <v>40</v>
      </c>
      <c r="G15" s="46" t="s">
        <v>40</v>
      </c>
      <c r="H15" s="46" t="s">
        <v>40</v>
      </c>
      <c r="I15" s="969" t="s">
        <v>128</v>
      </c>
    </row>
    <row r="16" spans="1:9" ht="45.75" thickBot="1">
      <c r="A16" s="41" t="s">
        <v>129</v>
      </c>
      <c r="B16" s="967" t="s">
        <v>40</v>
      </c>
      <c r="C16" s="968">
        <v>2</v>
      </c>
      <c r="D16" s="968" t="s">
        <v>40</v>
      </c>
      <c r="E16" s="968" t="s">
        <v>40</v>
      </c>
      <c r="F16" s="968" t="s">
        <v>40</v>
      </c>
      <c r="G16" s="968" t="s">
        <v>40</v>
      </c>
      <c r="H16" s="968" t="s">
        <v>40</v>
      </c>
      <c r="I16" s="969"/>
    </row>
    <row r="17" spans="1:9" ht="78.75" customHeight="1" thickBot="1">
      <c r="A17" s="41" t="s">
        <v>130</v>
      </c>
      <c r="B17" s="967"/>
      <c r="C17" s="968"/>
      <c r="D17" s="968"/>
      <c r="E17" s="968"/>
      <c r="F17" s="968"/>
      <c r="G17" s="968"/>
      <c r="H17" s="968"/>
      <c r="I17" s="969"/>
    </row>
    <row r="18" spans="1:9" ht="30.75" thickBot="1">
      <c r="A18" s="41" t="s">
        <v>131</v>
      </c>
      <c r="B18" s="972" t="s">
        <v>40</v>
      </c>
      <c r="C18" s="968">
        <v>2</v>
      </c>
      <c r="D18" s="968" t="s">
        <v>40</v>
      </c>
      <c r="E18" s="968" t="s">
        <v>40</v>
      </c>
      <c r="F18" s="968" t="s">
        <v>40</v>
      </c>
      <c r="G18" s="968" t="s">
        <v>40</v>
      </c>
      <c r="H18" s="968" t="s">
        <v>40</v>
      </c>
      <c r="I18" s="969"/>
    </row>
    <row r="19" spans="1:9" ht="45.75" thickBot="1">
      <c r="A19" s="41" t="s">
        <v>132</v>
      </c>
      <c r="B19" s="972"/>
      <c r="C19" s="968"/>
      <c r="D19" s="968"/>
      <c r="E19" s="968"/>
      <c r="F19" s="968"/>
      <c r="G19" s="968"/>
      <c r="H19" s="968"/>
      <c r="I19" s="969"/>
    </row>
    <row r="20" spans="1:9" ht="126" customHeight="1" thickBot="1">
      <c r="A20" s="41" t="s">
        <v>133</v>
      </c>
      <c r="B20" s="979" t="s">
        <v>40</v>
      </c>
      <c r="C20" s="968">
        <v>2</v>
      </c>
      <c r="D20" s="968" t="s">
        <v>40</v>
      </c>
      <c r="E20" s="968" t="s">
        <v>40</v>
      </c>
      <c r="F20" s="968" t="s">
        <v>40</v>
      </c>
      <c r="G20" s="922" t="s">
        <v>40</v>
      </c>
      <c r="H20" s="922" t="s">
        <v>40</v>
      </c>
      <c r="I20" s="969" t="s">
        <v>134</v>
      </c>
    </row>
    <row r="21" spans="1:9" ht="15.75" thickBot="1">
      <c r="A21" s="41" t="s">
        <v>135</v>
      </c>
      <c r="B21" s="979"/>
      <c r="C21" s="968"/>
      <c r="D21" s="968"/>
      <c r="E21" s="968"/>
      <c r="F21" s="968"/>
      <c r="G21" s="924"/>
      <c r="H21" s="924"/>
      <c r="I21" s="969"/>
    </row>
    <row r="22" spans="1:9" ht="19.5" thickBot="1">
      <c r="A22" s="974" t="s">
        <v>136</v>
      </c>
      <c r="B22" s="974"/>
      <c r="C22" s="974"/>
      <c r="D22" s="974"/>
      <c r="E22" s="974"/>
      <c r="F22" s="974"/>
      <c r="G22" s="974"/>
      <c r="H22" s="974"/>
      <c r="I22" s="974"/>
    </row>
    <row r="23" spans="1:9" ht="35.1" customHeight="1" thickBot="1">
      <c r="A23" s="39" t="s">
        <v>137</v>
      </c>
      <c r="B23" s="39" t="s">
        <v>102</v>
      </c>
      <c r="C23" s="40" t="s">
        <v>31</v>
      </c>
      <c r="D23" s="40" t="s">
        <v>32</v>
      </c>
      <c r="E23" s="40" t="s">
        <v>103</v>
      </c>
      <c r="F23" s="40" t="s">
        <v>104</v>
      </c>
      <c r="G23" s="40" t="s">
        <v>105</v>
      </c>
      <c r="H23" s="40" t="s">
        <v>106</v>
      </c>
      <c r="I23" s="39" t="s">
        <v>107</v>
      </c>
    </row>
    <row r="24" spans="1:9" ht="57" customHeight="1" thickBot="1">
      <c r="A24" s="41" t="s">
        <v>138</v>
      </c>
      <c r="B24" s="45" t="s">
        <v>40</v>
      </c>
      <c r="C24" s="46">
        <v>1</v>
      </c>
      <c r="D24" s="46" t="s">
        <v>40</v>
      </c>
      <c r="E24" s="46" t="s">
        <v>40</v>
      </c>
      <c r="F24" s="46" t="s">
        <v>40</v>
      </c>
      <c r="G24" s="46" t="s">
        <v>40</v>
      </c>
      <c r="H24" s="46" t="s">
        <v>40</v>
      </c>
      <c r="I24" s="51" t="s">
        <v>139</v>
      </c>
    </row>
    <row r="25" spans="1:9" ht="30.75" thickBot="1">
      <c r="A25" s="41" t="s">
        <v>140</v>
      </c>
      <c r="B25" s="45" t="s">
        <v>40</v>
      </c>
      <c r="C25" s="46">
        <v>2</v>
      </c>
      <c r="D25" s="46" t="s">
        <v>40</v>
      </c>
      <c r="E25" s="968">
        <v>3</v>
      </c>
      <c r="F25" s="968"/>
      <c r="G25" s="968"/>
      <c r="H25" s="968"/>
      <c r="I25" s="51" t="s">
        <v>141</v>
      </c>
    </row>
    <row r="26" spans="1:9" ht="35.1" customHeight="1" thickBot="1">
      <c r="A26" s="52" t="s">
        <v>142</v>
      </c>
      <c r="B26" s="52" t="s">
        <v>102</v>
      </c>
      <c r="C26" s="53" t="s">
        <v>31</v>
      </c>
      <c r="D26" s="53" t="s">
        <v>32</v>
      </c>
      <c r="E26" s="53" t="s">
        <v>103</v>
      </c>
      <c r="F26" s="53" t="s">
        <v>104</v>
      </c>
      <c r="G26" s="53" t="s">
        <v>105</v>
      </c>
      <c r="H26" s="53" t="s">
        <v>106</v>
      </c>
      <c r="I26" s="54" t="s">
        <v>107</v>
      </c>
    </row>
    <row r="27" spans="1:9" ht="15.75" thickBot="1">
      <c r="A27" s="975" t="s">
        <v>143</v>
      </c>
      <c r="B27" s="967" t="s">
        <v>40</v>
      </c>
      <c r="C27" s="968">
        <v>1</v>
      </c>
      <c r="D27" s="968" t="s">
        <v>40</v>
      </c>
      <c r="E27" s="968" t="s">
        <v>40</v>
      </c>
      <c r="F27" s="968" t="s">
        <v>40</v>
      </c>
      <c r="G27" s="922" t="s">
        <v>40</v>
      </c>
      <c r="H27" s="976" t="s">
        <v>40</v>
      </c>
      <c r="I27" s="43" t="s">
        <v>144</v>
      </c>
    </row>
    <row r="28" spans="1:9" ht="30.75" thickBot="1">
      <c r="A28" s="975"/>
      <c r="B28" s="967"/>
      <c r="C28" s="968"/>
      <c r="D28" s="968"/>
      <c r="E28" s="968"/>
      <c r="F28" s="968"/>
      <c r="G28" s="923"/>
      <c r="H28" s="977"/>
      <c r="I28" s="55" t="s">
        <v>145</v>
      </c>
    </row>
    <row r="29" spans="1:9" ht="60.75" thickBot="1">
      <c r="A29" s="975"/>
      <c r="B29" s="967"/>
      <c r="C29" s="968"/>
      <c r="D29" s="968"/>
      <c r="E29" s="968"/>
      <c r="F29" s="968"/>
      <c r="G29" s="924"/>
      <c r="H29" s="978"/>
      <c r="I29" s="44" t="s">
        <v>146</v>
      </c>
    </row>
    <row r="30" spans="1:9" ht="115.5" customHeight="1" thickBot="1">
      <c r="A30" s="975" t="s">
        <v>147</v>
      </c>
      <c r="B30" s="979" t="s">
        <v>40</v>
      </c>
      <c r="C30" s="968">
        <v>2</v>
      </c>
      <c r="D30" s="968" t="s">
        <v>40</v>
      </c>
      <c r="E30" s="968" t="s">
        <v>40</v>
      </c>
      <c r="F30" s="980"/>
      <c r="G30" s="922" t="s">
        <v>40</v>
      </c>
      <c r="H30" s="922" t="s">
        <v>40</v>
      </c>
      <c r="I30" s="47" t="s">
        <v>148</v>
      </c>
    </row>
    <row r="31" spans="1:9" ht="112.5" customHeight="1" thickBot="1">
      <c r="A31" s="975"/>
      <c r="B31" s="979"/>
      <c r="C31" s="968"/>
      <c r="D31" s="968"/>
      <c r="E31" s="968"/>
      <c r="F31" s="981"/>
      <c r="G31" s="924"/>
      <c r="H31" s="924"/>
      <c r="I31" s="51" t="s">
        <v>149</v>
      </c>
    </row>
    <row r="32" spans="1:9" ht="60.75" customHeight="1" thickBot="1">
      <c r="A32" s="975" t="s">
        <v>150</v>
      </c>
      <c r="B32" s="979" t="s">
        <v>40</v>
      </c>
      <c r="C32" s="968">
        <v>2</v>
      </c>
      <c r="D32" s="968" t="s">
        <v>40</v>
      </c>
      <c r="E32" s="968">
        <v>3</v>
      </c>
      <c r="F32" s="968"/>
      <c r="G32" s="968"/>
      <c r="H32" s="968"/>
      <c r="I32" s="51" t="s">
        <v>151</v>
      </c>
    </row>
    <row r="33" spans="1:9" ht="30.75" thickBot="1">
      <c r="A33" s="975"/>
      <c r="B33" s="979"/>
      <c r="C33" s="968"/>
      <c r="D33" s="968"/>
      <c r="E33" s="968"/>
      <c r="F33" s="968"/>
      <c r="G33" s="968"/>
      <c r="H33" s="968"/>
      <c r="I33" s="51" t="s">
        <v>152</v>
      </c>
    </row>
    <row r="34" spans="1:9" ht="30.75" thickBot="1">
      <c r="A34" s="41" t="s">
        <v>153</v>
      </c>
      <c r="B34" s="979" t="s">
        <v>40</v>
      </c>
      <c r="C34" s="968">
        <v>2</v>
      </c>
      <c r="D34" s="968" t="s">
        <v>40</v>
      </c>
      <c r="E34" s="968">
        <v>3</v>
      </c>
      <c r="F34" s="968"/>
      <c r="G34" s="968"/>
      <c r="H34" s="968"/>
      <c r="I34" s="51" t="s">
        <v>154</v>
      </c>
    </row>
    <row r="35" spans="1:9" ht="90" customHeight="1" thickBot="1">
      <c r="A35" s="41" t="s">
        <v>155</v>
      </c>
      <c r="B35" s="979"/>
      <c r="C35" s="968"/>
      <c r="D35" s="968"/>
      <c r="E35" s="968"/>
      <c r="F35" s="968"/>
      <c r="G35" s="968"/>
      <c r="H35" s="968"/>
      <c r="I35" s="56" t="s">
        <v>156</v>
      </c>
    </row>
    <row r="36" spans="1:9" ht="73.5" customHeight="1" thickBot="1">
      <c r="A36" s="41" t="s">
        <v>157</v>
      </c>
      <c r="B36" s="979"/>
      <c r="C36" s="968"/>
      <c r="D36" s="968"/>
      <c r="E36" s="968"/>
      <c r="F36" s="968"/>
      <c r="G36" s="968"/>
      <c r="H36" s="968"/>
      <c r="I36" s="56" t="s">
        <v>158</v>
      </c>
    </row>
    <row r="37" spans="1:9" ht="30.75" thickBot="1">
      <c r="A37" s="975" t="s">
        <v>159</v>
      </c>
      <c r="B37" s="979" t="s">
        <v>40</v>
      </c>
      <c r="C37" s="968">
        <v>2</v>
      </c>
      <c r="D37" s="968" t="s">
        <v>40</v>
      </c>
      <c r="E37" s="968">
        <v>3</v>
      </c>
      <c r="F37" s="968"/>
      <c r="G37" s="968"/>
      <c r="H37" s="968"/>
      <c r="I37" s="51" t="s">
        <v>160</v>
      </c>
    </row>
    <row r="38" spans="1:9" ht="30.75" thickBot="1">
      <c r="A38" s="975"/>
      <c r="B38" s="979"/>
      <c r="C38" s="968"/>
      <c r="D38" s="968"/>
      <c r="E38" s="968"/>
      <c r="F38" s="968"/>
      <c r="G38" s="968"/>
      <c r="H38" s="968"/>
      <c r="I38" s="56" t="s">
        <v>161</v>
      </c>
    </row>
    <row r="39" spans="1:9" ht="30.75" thickBot="1">
      <c r="A39" s="975"/>
      <c r="B39" s="979"/>
      <c r="C39" s="968"/>
      <c r="D39" s="968"/>
      <c r="E39" s="968"/>
      <c r="F39" s="968"/>
      <c r="G39" s="968"/>
      <c r="H39" s="968"/>
      <c r="I39" s="56" t="s">
        <v>162</v>
      </c>
    </row>
    <row r="40" spans="1:9" ht="45.75" thickBot="1">
      <c r="A40" s="975"/>
      <c r="B40" s="979"/>
      <c r="C40" s="968"/>
      <c r="D40" s="968"/>
      <c r="E40" s="968"/>
      <c r="F40" s="968"/>
      <c r="G40" s="968"/>
      <c r="H40" s="968"/>
      <c r="I40" s="56" t="s">
        <v>163</v>
      </c>
    </row>
    <row r="41" spans="1:9" ht="19.5" thickBot="1">
      <c r="A41" s="964" t="s">
        <v>164</v>
      </c>
      <c r="B41" s="965"/>
      <c r="C41" s="965"/>
      <c r="D41" s="965"/>
      <c r="E41" s="965"/>
      <c r="F41" s="965"/>
      <c r="G41" s="965"/>
      <c r="H41" s="965"/>
      <c r="I41" s="966"/>
    </row>
    <row r="42" spans="1:9" ht="35.1" customHeight="1" thickBot="1">
      <c r="A42" s="39" t="s">
        <v>165</v>
      </c>
      <c r="B42" s="39" t="s">
        <v>102</v>
      </c>
      <c r="C42" s="40" t="s">
        <v>31</v>
      </c>
      <c r="D42" s="40" t="s">
        <v>32</v>
      </c>
      <c r="E42" s="40" t="s">
        <v>103</v>
      </c>
      <c r="F42" s="40" t="s">
        <v>104</v>
      </c>
      <c r="G42" s="40" t="s">
        <v>105</v>
      </c>
      <c r="H42" s="40" t="s">
        <v>106</v>
      </c>
      <c r="I42" s="39" t="s">
        <v>107</v>
      </c>
    </row>
    <row r="43" spans="1:9" ht="45.75" thickBot="1">
      <c r="A43" s="41" t="s">
        <v>166</v>
      </c>
      <c r="B43" s="48" t="s">
        <v>40</v>
      </c>
      <c r="C43" s="46">
        <v>2</v>
      </c>
      <c r="D43" s="46" t="s">
        <v>40</v>
      </c>
      <c r="E43" s="46" t="s">
        <v>40</v>
      </c>
      <c r="F43" s="46" t="s">
        <v>40</v>
      </c>
      <c r="G43" s="46" t="s">
        <v>40</v>
      </c>
      <c r="H43" s="46" t="s">
        <v>40</v>
      </c>
      <c r="I43" s="51" t="s">
        <v>167</v>
      </c>
    </row>
    <row r="44" spans="1:9" ht="30.75" thickBot="1">
      <c r="A44" s="41" t="s">
        <v>168</v>
      </c>
      <c r="B44" s="45" t="s">
        <v>40</v>
      </c>
      <c r="C44" s="46">
        <v>2</v>
      </c>
      <c r="D44" s="46" t="s">
        <v>40</v>
      </c>
      <c r="E44" s="46" t="s">
        <v>40</v>
      </c>
      <c r="F44" s="46" t="s">
        <v>40</v>
      </c>
      <c r="G44" s="46" t="s">
        <v>40</v>
      </c>
      <c r="H44" s="46" t="s">
        <v>40</v>
      </c>
      <c r="I44" s="51" t="s">
        <v>169</v>
      </c>
    </row>
    <row r="45" spans="1:9" ht="30.75" thickBot="1">
      <c r="A45" s="41" t="s">
        <v>170</v>
      </c>
      <c r="B45" s="48" t="s">
        <v>40</v>
      </c>
      <c r="C45" s="46">
        <v>2</v>
      </c>
      <c r="D45" s="46" t="s">
        <v>40</v>
      </c>
      <c r="E45" s="46" t="s">
        <v>40</v>
      </c>
      <c r="F45" s="46" t="s">
        <v>40</v>
      </c>
      <c r="G45" s="46" t="s">
        <v>40</v>
      </c>
      <c r="H45" s="46" t="s">
        <v>40</v>
      </c>
      <c r="I45" s="51" t="s">
        <v>171</v>
      </c>
    </row>
    <row r="46" spans="1:9" ht="60.75" thickBot="1">
      <c r="A46" s="41" t="s">
        <v>172</v>
      </c>
      <c r="B46" s="48" t="s">
        <v>40</v>
      </c>
      <c r="C46" s="46">
        <v>2</v>
      </c>
      <c r="D46" s="46" t="s">
        <v>40</v>
      </c>
      <c r="E46" s="46" t="s">
        <v>40</v>
      </c>
      <c r="F46" s="46" t="s">
        <v>40</v>
      </c>
      <c r="G46" s="46" t="s">
        <v>40</v>
      </c>
      <c r="H46" s="46" t="s">
        <v>40</v>
      </c>
      <c r="I46" s="56" t="s">
        <v>173</v>
      </c>
    </row>
    <row r="47" spans="1:9" ht="60.75" thickBot="1">
      <c r="A47" s="41" t="s">
        <v>174</v>
      </c>
      <c r="B47" s="48" t="s">
        <v>40</v>
      </c>
      <c r="C47" s="46">
        <v>2</v>
      </c>
      <c r="D47" s="46" t="s">
        <v>40</v>
      </c>
      <c r="E47" s="46" t="s">
        <v>40</v>
      </c>
      <c r="F47" s="46" t="s">
        <v>40</v>
      </c>
      <c r="G47" s="46" t="s">
        <v>40</v>
      </c>
      <c r="H47" s="46" t="s">
        <v>40</v>
      </c>
      <c r="I47" s="56" t="s">
        <v>175</v>
      </c>
    </row>
    <row r="48" spans="1:9" ht="35.1" customHeight="1" thickBot="1">
      <c r="A48" s="57" t="s">
        <v>176</v>
      </c>
      <c r="B48" s="39" t="s">
        <v>102</v>
      </c>
      <c r="C48" s="40" t="s">
        <v>31</v>
      </c>
      <c r="D48" s="40" t="s">
        <v>32</v>
      </c>
      <c r="E48" s="40" t="s">
        <v>103</v>
      </c>
      <c r="F48" s="40" t="s">
        <v>104</v>
      </c>
      <c r="G48" s="40" t="s">
        <v>105</v>
      </c>
      <c r="H48" s="40" t="s">
        <v>106</v>
      </c>
      <c r="I48" s="39" t="s">
        <v>107</v>
      </c>
    </row>
    <row r="49" spans="1:9" ht="15.75" thickBot="1">
      <c r="A49" s="58" t="s">
        <v>177</v>
      </c>
      <c r="B49" s="985" t="s">
        <v>40</v>
      </c>
      <c r="C49" s="968">
        <v>2</v>
      </c>
      <c r="D49" s="968" t="s">
        <v>40</v>
      </c>
      <c r="E49" s="968" t="s">
        <v>40</v>
      </c>
      <c r="F49" s="968" t="s">
        <v>40</v>
      </c>
      <c r="G49" s="968" t="s">
        <v>40</v>
      </c>
      <c r="H49" s="968" t="s">
        <v>40</v>
      </c>
      <c r="I49" s="969" t="s">
        <v>178</v>
      </c>
    </row>
    <row r="50" spans="1:9" ht="15.75" thickBot="1">
      <c r="A50" s="59" t="s">
        <v>179</v>
      </c>
      <c r="B50" s="985"/>
      <c r="C50" s="968"/>
      <c r="D50" s="968"/>
      <c r="E50" s="968"/>
      <c r="F50" s="968"/>
      <c r="G50" s="968"/>
      <c r="H50" s="968"/>
      <c r="I50" s="969"/>
    </row>
    <row r="51" spans="1:9" ht="15.75" thickBot="1">
      <c r="A51" s="60" t="s">
        <v>180</v>
      </c>
      <c r="B51" s="985"/>
      <c r="C51" s="968"/>
      <c r="D51" s="968"/>
      <c r="E51" s="968"/>
      <c r="F51" s="968"/>
      <c r="G51" s="968"/>
      <c r="H51" s="968"/>
      <c r="I51" s="969"/>
    </row>
    <row r="52" spans="1:9" ht="19.5" thickBot="1">
      <c r="A52" s="1057" t="s">
        <v>181</v>
      </c>
      <c r="B52" s="974"/>
      <c r="C52" s="974"/>
      <c r="D52" s="974"/>
      <c r="E52" s="974"/>
      <c r="F52" s="974"/>
      <c r="G52" s="974"/>
      <c r="H52" s="974"/>
      <c r="I52" s="974"/>
    </row>
    <row r="53" spans="1:9" ht="35.1" customHeight="1" thickBot="1">
      <c r="A53" s="61" t="s">
        <v>40</v>
      </c>
      <c r="B53" s="39" t="s">
        <v>102</v>
      </c>
      <c r="C53" s="40" t="s">
        <v>31</v>
      </c>
      <c r="D53" s="40" t="s">
        <v>32</v>
      </c>
      <c r="E53" s="40" t="s">
        <v>103</v>
      </c>
      <c r="F53" s="40" t="s">
        <v>104</v>
      </c>
      <c r="G53" s="40" t="s">
        <v>105</v>
      </c>
      <c r="H53" s="40" t="s">
        <v>106</v>
      </c>
      <c r="I53" s="57" t="s">
        <v>107</v>
      </c>
    </row>
    <row r="54" spans="1:9" ht="15.75" thickBot="1">
      <c r="A54" s="975" t="s">
        <v>182</v>
      </c>
      <c r="B54" s="979" t="s">
        <v>40</v>
      </c>
      <c r="C54" s="968">
        <v>2</v>
      </c>
      <c r="D54" s="968" t="s">
        <v>40</v>
      </c>
      <c r="E54" s="968" t="s">
        <v>40</v>
      </c>
      <c r="F54" s="968" t="s">
        <v>40</v>
      </c>
      <c r="G54" s="968" t="s">
        <v>40</v>
      </c>
      <c r="H54" s="971" t="s">
        <v>40</v>
      </c>
      <c r="I54" s="43" t="s">
        <v>183</v>
      </c>
    </row>
    <row r="55" spans="1:9" ht="45.75" thickBot="1">
      <c r="A55" s="975"/>
      <c r="B55" s="979"/>
      <c r="C55" s="968"/>
      <c r="D55" s="968"/>
      <c r="E55" s="968"/>
      <c r="F55" s="968"/>
      <c r="G55" s="968"/>
      <c r="H55" s="971"/>
      <c r="I55" s="44" t="s">
        <v>184</v>
      </c>
    </row>
    <row r="56" spans="1:9" ht="45.75" thickBot="1">
      <c r="A56" s="41" t="s">
        <v>185</v>
      </c>
      <c r="B56" s="45" t="s">
        <v>40</v>
      </c>
      <c r="C56" s="46">
        <v>2</v>
      </c>
      <c r="D56" s="46" t="s">
        <v>40</v>
      </c>
      <c r="E56" s="46" t="s">
        <v>40</v>
      </c>
      <c r="F56" s="46" t="s">
        <v>40</v>
      </c>
      <c r="G56" s="46" t="s">
        <v>40</v>
      </c>
      <c r="H56" s="46" t="s">
        <v>40</v>
      </c>
      <c r="I56" s="47" t="s">
        <v>186</v>
      </c>
    </row>
    <row r="57" spans="1:9" ht="19.5" thickBot="1">
      <c r="A57" s="974" t="s">
        <v>187</v>
      </c>
      <c r="B57" s="974"/>
      <c r="C57" s="974"/>
      <c r="D57" s="974"/>
      <c r="E57" s="974"/>
      <c r="F57" s="974"/>
      <c r="G57" s="974"/>
      <c r="H57" s="974"/>
      <c r="I57" s="974"/>
    </row>
    <row r="58" spans="1:9" ht="35.1" customHeight="1" thickBot="1">
      <c r="A58" s="39" t="s">
        <v>188</v>
      </c>
      <c r="B58" s="39" t="s">
        <v>102</v>
      </c>
      <c r="C58" s="40" t="s">
        <v>31</v>
      </c>
      <c r="D58" s="40" t="s">
        <v>32</v>
      </c>
      <c r="E58" s="40" t="s">
        <v>103</v>
      </c>
      <c r="F58" s="40" t="s">
        <v>104</v>
      </c>
      <c r="G58" s="40" t="s">
        <v>105</v>
      </c>
      <c r="H58" s="40" t="s">
        <v>106</v>
      </c>
      <c r="I58" s="39" t="s">
        <v>107</v>
      </c>
    </row>
    <row r="59" spans="1:9" ht="45.75" thickBot="1">
      <c r="A59" s="41" t="s">
        <v>189</v>
      </c>
      <c r="B59" s="45" t="s">
        <v>40</v>
      </c>
      <c r="C59" s="46">
        <v>2</v>
      </c>
      <c r="D59" s="46" t="s">
        <v>40</v>
      </c>
      <c r="E59" s="46" t="s">
        <v>40</v>
      </c>
      <c r="F59" s="46" t="s">
        <v>40</v>
      </c>
      <c r="G59" s="46" t="s">
        <v>40</v>
      </c>
      <c r="H59" s="46" t="s">
        <v>40</v>
      </c>
      <c r="I59" s="51" t="s">
        <v>190</v>
      </c>
    </row>
    <row r="60" spans="1:9" ht="35.1" customHeight="1" thickBot="1">
      <c r="A60" s="39" t="s">
        <v>191</v>
      </c>
      <c r="B60" s="39" t="s">
        <v>102</v>
      </c>
      <c r="C60" s="40" t="s">
        <v>31</v>
      </c>
      <c r="D60" s="40" t="s">
        <v>32</v>
      </c>
      <c r="E60" s="40" t="s">
        <v>103</v>
      </c>
      <c r="F60" s="40" t="s">
        <v>104</v>
      </c>
      <c r="G60" s="40" t="s">
        <v>105</v>
      </c>
      <c r="H60" s="40" t="s">
        <v>106</v>
      </c>
      <c r="I60" s="39" t="s">
        <v>107</v>
      </c>
    </row>
    <row r="61" spans="1:9" ht="104.25" hidden="1" customHeight="1">
      <c r="A61" s="41" t="s">
        <v>192</v>
      </c>
      <c r="B61" s="1042" t="s">
        <v>193</v>
      </c>
      <c r="C61" s="46" t="s">
        <v>40</v>
      </c>
      <c r="D61" s="46">
        <v>2</v>
      </c>
      <c r="E61" s="46" t="s">
        <v>40</v>
      </c>
      <c r="F61" s="46" t="s">
        <v>40</v>
      </c>
      <c r="G61" s="46" t="s">
        <v>40</v>
      </c>
      <c r="H61" s="46" t="s">
        <v>40</v>
      </c>
      <c r="I61" s="970" t="s">
        <v>194</v>
      </c>
    </row>
    <row r="62" spans="1:9" ht="30.75" hidden="1" thickBot="1">
      <c r="A62" s="41" t="s">
        <v>195</v>
      </c>
      <c r="B62" s="1015"/>
      <c r="C62" s="46" t="s">
        <v>40</v>
      </c>
      <c r="D62" s="46">
        <v>2</v>
      </c>
      <c r="E62" s="46" t="s">
        <v>40</v>
      </c>
      <c r="F62" s="46" t="s">
        <v>40</v>
      </c>
      <c r="G62" s="46" t="s">
        <v>40</v>
      </c>
      <c r="H62" s="46" t="s">
        <v>40</v>
      </c>
      <c r="I62" s="1032"/>
    </row>
    <row r="63" spans="1:9" ht="35.1" customHeight="1" thickBot="1">
      <c r="A63" s="39" t="s">
        <v>196</v>
      </c>
      <c r="B63" s="39" t="s">
        <v>102</v>
      </c>
      <c r="C63" s="40" t="s">
        <v>31</v>
      </c>
      <c r="D63" s="40" t="s">
        <v>32</v>
      </c>
      <c r="E63" s="40" t="s">
        <v>103</v>
      </c>
      <c r="F63" s="40" t="s">
        <v>104</v>
      </c>
      <c r="G63" s="40" t="s">
        <v>105</v>
      </c>
      <c r="H63" s="40" t="s">
        <v>106</v>
      </c>
      <c r="I63" s="39" t="s">
        <v>107</v>
      </c>
    </row>
    <row r="64" spans="1:9" ht="60.75" hidden="1" customHeight="1">
      <c r="A64" s="41" t="s">
        <v>197</v>
      </c>
      <c r="B64" s="45" t="s">
        <v>198</v>
      </c>
      <c r="C64" s="46" t="s">
        <v>40</v>
      </c>
      <c r="D64" s="46">
        <v>2</v>
      </c>
      <c r="E64" s="46" t="s">
        <v>40</v>
      </c>
      <c r="F64" s="46" t="s">
        <v>40</v>
      </c>
      <c r="G64" s="46" t="s">
        <v>40</v>
      </c>
      <c r="H64" s="46" t="s">
        <v>40</v>
      </c>
      <c r="I64" s="51" t="s">
        <v>199</v>
      </c>
    </row>
    <row r="65" spans="1:9" ht="47.25" hidden="1" customHeight="1">
      <c r="A65" s="41" t="s">
        <v>200</v>
      </c>
      <c r="B65" s="987" t="s">
        <v>201</v>
      </c>
      <c r="C65" s="968" t="s">
        <v>40</v>
      </c>
      <c r="D65" s="968">
        <v>2</v>
      </c>
      <c r="E65" s="968">
        <v>3</v>
      </c>
      <c r="F65" s="968">
        <v>3</v>
      </c>
      <c r="G65" s="968">
        <v>3</v>
      </c>
      <c r="H65" s="968" t="s">
        <v>40</v>
      </c>
      <c r="I65" s="969" t="s">
        <v>202</v>
      </c>
    </row>
    <row r="66" spans="1:9" ht="33" hidden="1" thickBot="1">
      <c r="A66" s="62" t="s">
        <v>203</v>
      </c>
      <c r="B66" s="988"/>
      <c r="C66" s="968"/>
      <c r="D66" s="968"/>
      <c r="E66" s="968"/>
      <c r="F66" s="968"/>
      <c r="G66" s="968"/>
      <c r="H66" s="968"/>
      <c r="I66" s="969"/>
    </row>
    <row r="67" spans="1:9" ht="48" hidden="1" thickBot="1">
      <c r="A67" s="62" t="s">
        <v>204</v>
      </c>
      <c r="B67" s="989"/>
      <c r="C67" s="968"/>
      <c r="D67" s="968"/>
      <c r="E67" s="968"/>
      <c r="F67" s="968"/>
      <c r="G67" s="968"/>
      <c r="H67" s="968"/>
      <c r="I67" s="969"/>
    </row>
    <row r="68" spans="1:9" ht="81" hidden="1" customHeight="1">
      <c r="A68" s="41" t="s">
        <v>205</v>
      </c>
      <c r="B68" s="45"/>
      <c r="C68" s="46" t="s">
        <v>40</v>
      </c>
      <c r="D68" s="46">
        <v>2</v>
      </c>
      <c r="E68" s="46" t="s">
        <v>40</v>
      </c>
      <c r="F68" s="46" t="s">
        <v>40</v>
      </c>
      <c r="G68" s="46">
        <v>3</v>
      </c>
      <c r="H68" s="46" t="s">
        <v>40</v>
      </c>
      <c r="I68" s="51" t="s">
        <v>206</v>
      </c>
    </row>
    <row r="69" spans="1:9" s="63" customFormat="1" ht="24" thickBot="1">
      <c r="A69" s="961" t="s">
        <v>207</v>
      </c>
      <c r="B69" s="962"/>
      <c r="C69" s="962"/>
      <c r="D69" s="962"/>
      <c r="E69" s="962"/>
      <c r="F69" s="962"/>
      <c r="G69" s="962"/>
      <c r="H69" s="962"/>
      <c r="I69" s="963"/>
    </row>
    <row r="70" spans="1:9" ht="19.5" thickBot="1">
      <c r="A70" s="964" t="s">
        <v>208</v>
      </c>
      <c r="B70" s="965"/>
      <c r="C70" s="965"/>
      <c r="D70" s="965"/>
      <c r="E70" s="965"/>
      <c r="F70" s="965"/>
      <c r="G70" s="965"/>
      <c r="H70" s="965"/>
      <c r="I70" s="966"/>
    </row>
    <row r="71" spans="1:9" ht="35.1" hidden="1" customHeight="1">
      <c r="A71" s="64" t="s">
        <v>40</v>
      </c>
      <c r="B71" s="39" t="s">
        <v>102</v>
      </c>
      <c r="C71" s="40" t="s">
        <v>31</v>
      </c>
      <c r="D71" s="40" t="s">
        <v>32</v>
      </c>
      <c r="E71" s="40" t="s">
        <v>103</v>
      </c>
      <c r="F71" s="40" t="s">
        <v>104</v>
      </c>
      <c r="G71" s="40" t="s">
        <v>105</v>
      </c>
      <c r="H71" s="40" t="s">
        <v>106</v>
      </c>
      <c r="I71" s="57" t="s">
        <v>107</v>
      </c>
    </row>
    <row r="72" spans="1:9" ht="45.75" hidden="1" thickBot="1">
      <c r="A72" s="58" t="s">
        <v>209</v>
      </c>
      <c r="B72" s="985" t="s">
        <v>210</v>
      </c>
      <c r="C72" s="922" t="s">
        <v>40</v>
      </c>
      <c r="D72" s="968">
        <v>2</v>
      </c>
      <c r="E72" s="976">
        <v>3</v>
      </c>
      <c r="F72" s="990"/>
      <c r="G72" s="990"/>
      <c r="H72" s="990"/>
      <c r="I72" s="43" t="s">
        <v>211</v>
      </c>
    </row>
    <row r="73" spans="1:9" ht="75" hidden="1" customHeight="1">
      <c r="A73" s="59" t="s">
        <v>212</v>
      </c>
      <c r="B73" s="985"/>
      <c r="C73" s="923"/>
      <c r="D73" s="968"/>
      <c r="E73" s="977"/>
      <c r="F73" s="991"/>
      <c r="G73" s="991"/>
      <c r="H73" s="991"/>
      <c r="I73" s="993" t="s">
        <v>213</v>
      </c>
    </row>
    <row r="74" spans="1:9" ht="15.75" hidden="1" thickBot="1">
      <c r="A74" s="60" t="s">
        <v>214</v>
      </c>
      <c r="B74" s="985"/>
      <c r="C74" s="923"/>
      <c r="D74" s="968"/>
      <c r="E74" s="978"/>
      <c r="F74" s="992"/>
      <c r="G74" s="992"/>
      <c r="H74" s="992"/>
      <c r="I74" s="994"/>
    </row>
    <row r="75" spans="1:9" ht="127.5" hidden="1" customHeight="1">
      <c r="A75" s="65" t="s">
        <v>215</v>
      </c>
      <c r="B75" s="979"/>
      <c r="C75" s="923"/>
      <c r="D75" s="46">
        <v>2</v>
      </c>
      <c r="E75" s="46" t="s">
        <v>40</v>
      </c>
      <c r="F75" s="46">
        <v>3</v>
      </c>
      <c r="G75" s="46">
        <v>3</v>
      </c>
      <c r="H75" s="46">
        <v>3</v>
      </c>
      <c r="I75" s="47" t="s">
        <v>216</v>
      </c>
    </row>
    <row r="76" spans="1:9" ht="60.75" hidden="1" thickBot="1">
      <c r="A76" s="975" t="s">
        <v>217</v>
      </c>
      <c r="B76" s="979"/>
      <c r="C76" s="923"/>
      <c r="D76" s="968">
        <v>2</v>
      </c>
      <c r="E76" s="968">
        <v>3</v>
      </c>
      <c r="F76" s="968" t="s">
        <v>40</v>
      </c>
      <c r="G76" s="968">
        <v>3</v>
      </c>
      <c r="H76" s="968" t="s">
        <v>40</v>
      </c>
      <c r="I76" s="51" t="s">
        <v>218</v>
      </c>
    </row>
    <row r="77" spans="1:9" ht="45.75" hidden="1" thickBot="1">
      <c r="A77" s="975"/>
      <c r="B77" s="979"/>
      <c r="C77" s="924"/>
      <c r="D77" s="968"/>
      <c r="E77" s="968"/>
      <c r="F77" s="968"/>
      <c r="G77" s="968"/>
      <c r="H77" s="968"/>
      <c r="I77" s="51" t="s">
        <v>219</v>
      </c>
    </row>
    <row r="78" spans="1:9" s="66" customFormat="1" ht="31.5" customHeight="1" thickBot="1">
      <c r="A78" s="964" t="s">
        <v>220</v>
      </c>
      <c r="B78" s="965"/>
      <c r="C78" s="965"/>
      <c r="D78" s="965"/>
      <c r="E78" s="965"/>
      <c r="F78" s="965"/>
      <c r="G78" s="965"/>
      <c r="H78" s="965"/>
      <c r="I78" s="966"/>
    </row>
    <row r="79" spans="1:9" ht="35.1" hidden="1" customHeight="1">
      <c r="A79" s="57" t="s">
        <v>221</v>
      </c>
      <c r="B79" s="39" t="s">
        <v>102</v>
      </c>
      <c r="C79" s="40" t="s">
        <v>31</v>
      </c>
      <c r="D79" s="40" t="s">
        <v>32</v>
      </c>
      <c r="E79" s="40" t="s">
        <v>103</v>
      </c>
      <c r="F79" s="40" t="s">
        <v>104</v>
      </c>
      <c r="G79" s="40" t="s">
        <v>105</v>
      </c>
      <c r="H79" s="40" t="s">
        <v>106</v>
      </c>
      <c r="I79" s="39" t="s">
        <v>107</v>
      </c>
    </row>
    <row r="80" spans="1:9" ht="44.25" hidden="1" customHeight="1">
      <c r="A80" s="58" t="s">
        <v>222</v>
      </c>
      <c r="B80" s="985" t="s">
        <v>223</v>
      </c>
      <c r="C80" s="968" t="s">
        <v>40</v>
      </c>
      <c r="D80" s="968">
        <v>2</v>
      </c>
      <c r="E80" s="968">
        <v>3</v>
      </c>
      <c r="F80" s="968">
        <v>3</v>
      </c>
      <c r="G80" s="968" t="s">
        <v>40</v>
      </c>
      <c r="H80" s="968" t="s">
        <v>40</v>
      </c>
      <c r="I80" s="969" t="s">
        <v>224</v>
      </c>
    </row>
    <row r="81" spans="1:9" ht="75" hidden="1" customHeight="1">
      <c r="A81" s="60" t="s">
        <v>225</v>
      </c>
      <c r="B81" s="985"/>
      <c r="C81" s="968"/>
      <c r="D81" s="968"/>
      <c r="E81" s="968"/>
      <c r="F81" s="968"/>
      <c r="G81" s="968"/>
      <c r="H81" s="968"/>
      <c r="I81" s="969"/>
    </row>
    <row r="82" spans="1:9" ht="45.75" hidden="1" thickBot="1">
      <c r="A82" s="65" t="s">
        <v>226</v>
      </c>
      <c r="B82" s="45" t="s">
        <v>227</v>
      </c>
      <c r="C82" s="49"/>
      <c r="D82" s="49"/>
      <c r="E82" s="49"/>
      <c r="F82" s="49"/>
      <c r="G82" s="49"/>
      <c r="H82" s="49"/>
      <c r="I82" s="51" t="s">
        <v>228</v>
      </c>
    </row>
    <row r="83" spans="1:9" ht="35.1" hidden="1" customHeight="1">
      <c r="A83" s="39" t="s">
        <v>229</v>
      </c>
      <c r="B83" s="39" t="s">
        <v>102</v>
      </c>
      <c r="C83" s="40" t="s">
        <v>31</v>
      </c>
      <c r="D83" s="40" t="s">
        <v>32</v>
      </c>
      <c r="E83" s="40" t="s">
        <v>103</v>
      </c>
      <c r="F83" s="40" t="s">
        <v>104</v>
      </c>
      <c r="G83" s="40" t="s">
        <v>105</v>
      </c>
      <c r="H83" s="40" t="s">
        <v>106</v>
      </c>
      <c r="I83" s="57" t="s">
        <v>107</v>
      </c>
    </row>
    <row r="84" spans="1:9" ht="26.25" hidden="1" customHeight="1">
      <c r="A84" s="995" t="s">
        <v>230</v>
      </c>
      <c r="B84" s="967" t="s">
        <v>40</v>
      </c>
      <c r="C84" s="968" t="s">
        <v>40</v>
      </c>
      <c r="D84" s="968">
        <v>2</v>
      </c>
      <c r="E84" s="968">
        <v>3</v>
      </c>
      <c r="F84" s="968" t="s">
        <v>40</v>
      </c>
      <c r="G84" s="968" t="s">
        <v>40</v>
      </c>
      <c r="H84" s="971" t="s">
        <v>40</v>
      </c>
      <c r="I84" s="43" t="s">
        <v>231</v>
      </c>
    </row>
    <row r="85" spans="1:9" ht="57.75" hidden="1" customHeight="1">
      <c r="A85" s="996"/>
      <c r="B85" s="967"/>
      <c r="C85" s="968"/>
      <c r="D85" s="968"/>
      <c r="E85" s="968"/>
      <c r="F85" s="968"/>
      <c r="G85" s="968"/>
      <c r="H85" s="971"/>
      <c r="I85" s="67" t="s">
        <v>232</v>
      </c>
    </row>
    <row r="86" spans="1:9" ht="98.25" hidden="1" customHeight="1">
      <c r="A86" s="995" t="s">
        <v>233</v>
      </c>
      <c r="B86" s="967"/>
      <c r="C86" s="968"/>
      <c r="D86" s="968"/>
      <c r="E86" s="968"/>
      <c r="F86" s="968"/>
      <c r="G86" s="968"/>
      <c r="H86" s="971"/>
      <c r="I86" s="67" t="s">
        <v>234</v>
      </c>
    </row>
    <row r="87" spans="1:9" ht="75.75" hidden="1" thickBot="1">
      <c r="A87" s="996"/>
      <c r="B87" s="967"/>
      <c r="C87" s="968"/>
      <c r="D87" s="968"/>
      <c r="E87" s="968"/>
      <c r="F87" s="968"/>
      <c r="G87" s="968"/>
      <c r="H87" s="971"/>
      <c r="I87" s="44" t="s">
        <v>235</v>
      </c>
    </row>
    <row r="88" spans="1:9" ht="35.1" hidden="1" customHeight="1">
      <c r="A88" s="39" t="s">
        <v>236</v>
      </c>
      <c r="B88" s="39" t="s">
        <v>102</v>
      </c>
      <c r="C88" s="40" t="s">
        <v>31</v>
      </c>
      <c r="D88" s="40" t="s">
        <v>32</v>
      </c>
      <c r="E88" s="40" t="s">
        <v>103</v>
      </c>
      <c r="F88" s="40" t="s">
        <v>104</v>
      </c>
      <c r="G88" s="40" t="s">
        <v>105</v>
      </c>
      <c r="H88" s="40" t="s">
        <v>106</v>
      </c>
      <c r="I88" s="68" t="s">
        <v>107</v>
      </c>
    </row>
    <row r="89" spans="1:9" ht="45.75" hidden="1" thickBot="1">
      <c r="A89" s="41" t="s">
        <v>237</v>
      </c>
      <c r="B89" s="48" t="s">
        <v>40</v>
      </c>
      <c r="C89" s="46" t="s">
        <v>40</v>
      </c>
      <c r="D89" s="46" t="s">
        <v>40</v>
      </c>
      <c r="E89" s="46">
        <v>3</v>
      </c>
      <c r="F89" s="46">
        <v>3</v>
      </c>
      <c r="G89" s="46" t="s">
        <v>40</v>
      </c>
      <c r="H89" s="46" t="s">
        <v>40</v>
      </c>
      <c r="I89" s="51" t="s">
        <v>238</v>
      </c>
    </row>
    <row r="90" spans="1:9" ht="19.5" thickBot="1">
      <c r="A90" s="974" t="s">
        <v>239</v>
      </c>
      <c r="B90" s="974"/>
      <c r="C90" s="974"/>
      <c r="D90" s="974"/>
      <c r="E90" s="974"/>
      <c r="F90" s="974"/>
      <c r="G90" s="974"/>
      <c r="H90" s="974"/>
      <c r="I90" s="974"/>
    </row>
    <row r="91" spans="1:9" ht="35.1" hidden="1" customHeight="1">
      <c r="A91" s="57" t="s">
        <v>240</v>
      </c>
      <c r="B91" s="57" t="s">
        <v>102</v>
      </c>
      <c r="C91" s="40" t="s">
        <v>31</v>
      </c>
      <c r="D91" s="40" t="s">
        <v>32</v>
      </c>
      <c r="E91" s="40" t="s">
        <v>103</v>
      </c>
      <c r="F91" s="40" t="s">
        <v>104</v>
      </c>
      <c r="G91" s="40" t="s">
        <v>105</v>
      </c>
      <c r="H91" s="40" t="s">
        <v>106</v>
      </c>
      <c r="I91" s="57" t="s">
        <v>107</v>
      </c>
    </row>
    <row r="92" spans="1:9" ht="45.75" hidden="1" thickBot="1">
      <c r="A92" s="69" t="s">
        <v>241</v>
      </c>
      <c r="B92" s="70" t="s">
        <v>242</v>
      </c>
      <c r="C92" s="997" t="s">
        <v>40</v>
      </c>
      <c r="D92" s="968">
        <v>2</v>
      </c>
      <c r="E92" s="968" t="s">
        <v>40</v>
      </c>
      <c r="F92" s="968">
        <v>3</v>
      </c>
      <c r="G92" s="968">
        <v>3</v>
      </c>
      <c r="H92" s="971" t="s">
        <v>40</v>
      </c>
      <c r="I92" s="43" t="s">
        <v>243</v>
      </c>
    </row>
    <row r="93" spans="1:9" ht="36" hidden="1" customHeight="1">
      <c r="A93" s="71" t="s">
        <v>244</v>
      </c>
      <c r="B93" s="998" t="s">
        <v>245</v>
      </c>
      <c r="C93" s="997"/>
      <c r="D93" s="968"/>
      <c r="E93" s="968"/>
      <c r="F93" s="968"/>
      <c r="G93" s="968"/>
      <c r="H93" s="971"/>
      <c r="I93" s="993" t="s">
        <v>246</v>
      </c>
    </row>
    <row r="94" spans="1:9" ht="18" hidden="1" thickBot="1">
      <c r="A94" s="72" t="s">
        <v>247</v>
      </c>
      <c r="B94" s="998"/>
      <c r="C94" s="997"/>
      <c r="D94" s="968"/>
      <c r="E94" s="968"/>
      <c r="F94" s="968"/>
      <c r="G94" s="968"/>
      <c r="H94" s="971"/>
      <c r="I94" s="993"/>
    </row>
    <row r="95" spans="1:9" ht="30.75" hidden="1" customHeight="1">
      <c r="A95" s="72" t="s">
        <v>248</v>
      </c>
      <c r="B95" s="998" t="s">
        <v>249</v>
      </c>
      <c r="C95" s="997"/>
      <c r="D95" s="968"/>
      <c r="E95" s="968"/>
      <c r="F95" s="968"/>
      <c r="G95" s="968"/>
      <c r="H95" s="971"/>
      <c r="I95" s="993" t="s">
        <v>250</v>
      </c>
    </row>
    <row r="96" spans="1:9" ht="18" hidden="1" thickBot="1">
      <c r="A96" s="72" t="s">
        <v>251</v>
      </c>
      <c r="B96" s="998"/>
      <c r="C96" s="997"/>
      <c r="D96" s="968"/>
      <c r="E96" s="968"/>
      <c r="F96" s="968"/>
      <c r="G96" s="968"/>
      <c r="H96" s="971"/>
      <c r="I96" s="993"/>
    </row>
    <row r="97" spans="1:9" ht="24.75" hidden="1" customHeight="1">
      <c r="A97" s="73" t="s">
        <v>252</v>
      </c>
      <c r="B97" s="998"/>
      <c r="C97" s="997"/>
      <c r="D97" s="968"/>
      <c r="E97" s="968"/>
      <c r="F97" s="968"/>
      <c r="G97" s="968"/>
      <c r="H97" s="971"/>
      <c r="I97" s="993" t="s">
        <v>253</v>
      </c>
    </row>
    <row r="98" spans="1:9" ht="33.75" hidden="1" customHeight="1">
      <c r="A98" s="74" t="s">
        <v>254</v>
      </c>
      <c r="B98" s="998"/>
      <c r="C98" s="997"/>
      <c r="D98" s="968"/>
      <c r="E98" s="968"/>
      <c r="F98" s="968"/>
      <c r="G98" s="968"/>
      <c r="H98" s="971"/>
      <c r="I98" s="993"/>
    </row>
    <row r="99" spans="1:9" ht="36.75" hidden="1" customHeight="1">
      <c r="A99" s="75" t="s">
        <v>255</v>
      </c>
      <c r="B99" s="76"/>
      <c r="C99" s="997"/>
      <c r="D99" s="968"/>
      <c r="E99" s="968"/>
      <c r="F99" s="968"/>
      <c r="G99" s="968"/>
      <c r="H99" s="971"/>
      <c r="I99" s="994"/>
    </row>
    <row r="100" spans="1:9" ht="35.1" hidden="1" customHeight="1">
      <c r="A100" s="68" t="s">
        <v>256</v>
      </c>
      <c r="B100" s="68" t="s">
        <v>102</v>
      </c>
      <c r="C100" s="40" t="s">
        <v>31</v>
      </c>
      <c r="D100" s="40" t="s">
        <v>32</v>
      </c>
      <c r="E100" s="40" t="s">
        <v>103</v>
      </c>
      <c r="F100" s="40" t="s">
        <v>104</v>
      </c>
      <c r="G100" s="40" t="s">
        <v>105</v>
      </c>
      <c r="H100" s="40" t="s">
        <v>106</v>
      </c>
      <c r="I100" s="68" t="s">
        <v>107</v>
      </c>
    </row>
    <row r="101" spans="1:9" ht="45.75" hidden="1" thickBot="1">
      <c r="A101" s="41" t="s">
        <v>257</v>
      </c>
      <c r="B101" s="45" t="s">
        <v>198</v>
      </c>
      <c r="C101" s="46" t="s">
        <v>40</v>
      </c>
      <c r="D101" s="46">
        <v>2</v>
      </c>
      <c r="E101" s="46" t="s">
        <v>40</v>
      </c>
      <c r="F101" s="46" t="s">
        <v>40</v>
      </c>
      <c r="G101" s="46" t="s">
        <v>40</v>
      </c>
      <c r="H101" s="46" t="s">
        <v>40</v>
      </c>
      <c r="I101" s="51" t="s">
        <v>258</v>
      </c>
    </row>
    <row r="102" spans="1:9" ht="35.1" hidden="1" customHeight="1">
      <c r="A102" s="39" t="s">
        <v>259</v>
      </c>
      <c r="B102" s="39" t="s">
        <v>102</v>
      </c>
      <c r="C102" s="40" t="s">
        <v>31</v>
      </c>
      <c r="D102" s="40" t="s">
        <v>32</v>
      </c>
      <c r="E102" s="40" t="s">
        <v>103</v>
      </c>
      <c r="F102" s="40" t="s">
        <v>104</v>
      </c>
      <c r="G102" s="40" t="s">
        <v>105</v>
      </c>
      <c r="H102" s="40" t="s">
        <v>106</v>
      </c>
      <c r="I102" s="39" t="s">
        <v>107</v>
      </c>
    </row>
    <row r="103" spans="1:9" ht="60.75" hidden="1" thickBot="1">
      <c r="A103" s="41" t="s">
        <v>260</v>
      </c>
      <c r="B103" s="45" t="s">
        <v>198</v>
      </c>
      <c r="C103" s="46" t="s">
        <v>40</v>
      </c>
      <c r="D103" s="46">
        <v>2</v>
      </c>
      <c r="E103" s="46" t="s">
        <v>40</v>
      </c>
      <c r="F103" s="46" t="s">
        <v>40</v>
      </c>
      <c r="G103" s="46" t="s">
        <v>40</v>
      </c>
      <c r="H103" s="46" t="s">
        <v>40</v>
      </c>
      <c r="I103" s="51" t="s">
        <v>261</v>
      </c>
    </row>
    <row r="104" spans="1:9" ht="35.1" hidden="1" customHeight="1">
      <c r="A104" s="39" t="s">
        <v>262</v>
      </c>
      <c r="B104" s="39" t="s">
        <v>102</v>
      </c>
      <c r="C104" s="40" t="s">
        <v>31</v>
      </c>
      <c r="D104" s="40" t="s">
        <v>32</v>
      </c>
      <c r="E104" s="40" t="s">
        <v>103</v>
      </c>
      <c r="F104" s="40" t="s">
        <v>104</v>
      </c>
      <c r="G104" s="40" t="s">
        <v>105</v>
      </c>
      <c r="H104" s="40" t="s">
        <v>106</v>
      </c>
      <c r="I104" s="39" t="s">
        <v>107</v>
      </c>
    </row>
    <row r="105" spans="1:9" ht="60.75" hidden="1" thickBot="1">
      <c r="A105" s="41" t="s">
        <v>263</v>
      </c>
      <c r="B105" s="45" t="s">
        <v>264</v>
      </c>
      <c r="C105" s="46" t="s">
        <v>40</v>
      </c>
      <c r="D105" s="46">
        <v>2</v>
      </c>
      <c r="E105" s="46" t="s">
        <v>40</v>
      </c>
      <c r="F105" s="46" t="s">
        <v>40</v>
      </c>
      <c r="G105" s="46">
        <v>3</v>
      </c>
      <c r="H105" s="46" t="s">
        <v>40</v>
      </c>
      <c r="I105" s="51" t="s">
        <v>265</v>
      </c>
    </row>
    <row r="106" spans="1:9" ht="35.1" hidden="1" customHeight="1">
      <c r="A106" s="39" t="s">
        <v>266</v>
      </c>
      <c r="B106" s="39" t="s">
        <v>102</v>
      </c>
      <c r="C106" s="40" t="s">
        <v>31</v>
      </c>
      <c r="D106" s="40" t="s">
        <v>32</v>
      </c>
      <c r="E106" s="40" t="s">
        <v>103</v>
      </c>
      <c r="F106" s="40" t="s">
        <v>104</v>
      </c>
      <c r="G106" s="40" t="s">
        <v>105</v>
      </c>
      <c r="H106" s="40" t="s">
        <v>106</v>
      </c>
      <c r="I106" s="57" t="s">
        <v>107</v>
      </c>
    </row>
    <row r="107" spans="1:9" ht="60.75" hidden="1" thickBot="1">
      <c r="A107" s="975" t="s">
        <v>267</v>
      </c>
      <c r="B107" s="979" t="s">
        <v>264</v>
      </c>
      <c r="C107" s="968" t="s">
        <v>40</v>
      </c>
      <c r="D107" s="968">
        <v>2</v>
      </c>
      <c r="E107" s="968" t="s">
        <v>40</v>
      </c>
      <c r="F107" s="968" t="s">
        <v>40</v>
      </c>
      <c r="G107" s="968">
        <v>3</v>
      </c>
      <c r="H107" s="971" t="s">
        <v>40</v>
      </c>
      <c r="I107" s="43" t="s">
        <v>268</v>
      </c>
    </row>
    <row r="108" spans="1:9" ht="45.75" hidden="1" thickBot="1">
      <c r="A108" s="975"/>
      <c r="B108" s="979"/>
      <c r="C108" s="968"/>
      <c r="D108" s="968"/>
      <c r="E108" s="968"/>
      <c r="F108" s="968"/>
      <c r="G108" s="968"/>
      <c r="H108" s="971"/>
      <c r="I108" s="44" t="s">
        <v>269</v>
      </c>
    </row>
    <row r="109" spans="1:9" ht="35.1" hidden="1" customHeight="1">
      <c r="A109" s="57" t="s">
        <v>270</v>
      </c>
      <c r="B109" s="39" t="s">
        <v>102</v>
      </c>
      <c r="C109" s="40" t="s">
        <v>31</v>
      </c>
      <c r="D109" s="40" t="s">
        <v>32</v>
      </c>
      <c r="E109" s="40" t="s">
        <v>103</v>
      </c>
      <c r="F109" s="40" t="s">
        <v>104</v>
      </c>
      <c r="G109" s="40" t="s">
        <v>105</v>
      </c>
      <c r="H109" s="40" t="s">
        <v>106</v>
      </c>
      <c r="I109" s="77" t="s">
        <v>107</v>
      </c>
    </row>
    <row r="110" spans="1:9" ht="30.75" hidden="1" thickBot="1">
      <c r="A110" s="58" t="s">
        <v>271</v>
      </c>
      <c r="B110" s="999" t="s">
        <v>249</v>
      </c>
      <c r="C110" s="922" t="s">
        <v>40</v>
      </c>
      <c r="D110" s="922">
        <v>2</v>
      </c>
      <c r="E110" s="922">
        <v>3</v>
      </c>
      <c r="F110" s="922">
        <v>3</v>
      </c>
      <c r="G110" s="922" t="s">
        <v>272</v>
      </c>
      <c r="H110" s="976" t="s">
        <v>40</v>
      </c>
      <c r="I110" s="78" t="s">
        <v>273</v>
      </c>
    </row>
    <row r="111" spans="1:9" ht="45.75" hidden="1" customHeight="1">
      <c r="A111" s="59" t="s">
        <v>274</v>
      </c>
      <c r="B111" s="1000"/>
      <c r="C111" s="923"/>
      <c r="D111" s="923"/>
      <c r="E111" s="923"/>
      <c r="F111" s="923"/>
      <c r="G111" s="923"/>
      <c r="H111" s="977"/>
      <c r="I111" s="1001" t="s">
        <v>275</v>
      </c>
    </row>
    <row r="112" spans="1:9" ht="15.75" hidden="1" customHeight="1">
      <c r="A112" s="1002" t="s">
        <v>276</v>
      </c>
      <c r="B112" s="1000"/>
      <c r="C112" s="923"/>
      <c r="D112" s="923"/>
      <c r="E112" s="923"/>
      <c r="F112" s="923"/>
      <c r="G112" s="923"/>
      <c r="H112" s="977"/>
      <c r="I112" s="1001"/>
    </row>
    <row r="113" spans="1:9" ht="45.75" hidden="1" thickBot="1">
      <c r="A113" s="1055"/>
      <c r="B113" s="1068"/>
      <c r="C113" s="924"/>
      <c r="D113" s="924"/>
      <c r="E113" s="924"/>
      <c r="F113" s="924"/>
      <c r="G113" s="924"/>
      <c r="H113" s="978"/>
      <c r="I113" s="79" t="s">
        <v>277</v>
      </c>
    </row>
    <row r="114" spans="1:9" ht="19.5" thickBot="1">
      <c r="A114" s="1057" t="s">
        <v>278</v>
      </c>
      <c r="B114" s="974"/>
      <c r="C114" s="974"/>
      <c r="D114" s="974"/>
      <c r="E114" s="974"/>
      <c r="F114" s="974"/>
      <c r="G114" s="974"/>
      <c r="H114" s="974"/>
      <c r="I114" s="1057"/>
    </row>
    <row r="115" spans="1:9" ht="35.1" hidden="1" customHeight="1">
      <c r="A115" s="57" t="s">
        <v>279</v>
      </c>
      <c r="B115" s="39" t="s">
        <v>102</v>
      </c>
      <c r="C115" s="40" t="s">
        <v>31</v>
      </c>
      <c r="D115" s="40" t="s">
        <v>32</v>
      </c>
      <c r="E115" s="40" t="s">
        <v>103</v>
      </c>
      <c r="F115" s="40" t="s">
        <v>104</v>
      </c>
      <c r="G115" s="40" t="s">
        <v>105</v>
      </c>
      <c r="H115" s="40" t="s">
        <v>106</v>
      </c>
      <c r="I115" s="57" t="s">
        <v>107</v>
      </c>
    </row>
    <row r="116" spans="1:9" ht="30.75" hidden="1" thickBot="1">
      <c r="A116" s="58" t="s">
        <v>280</v>
      </c>
      <c r="B116" s="985" t="s">
        <v>281</v>
      </c>
      <c r="C116" s="968" t="s">
        <v>40</v>
      </c>
      <c r="D116" s="968">
        <v>2</v>
      </c>
      <c r="E116" s="968" t="s">
        <v>40</v>
      </c>
      <c r="F116" s="968" t="s">
        <v>40</v>
      </c>
      <c r="G116" s="968">
        <v>3</v>
      </c>
      <c r="H116" s="971">
        <v>3</v>
      </c>
      <c r="I116" s="43" t="s">
        <v>282</v>
      </c>
    </row>
    <row r="117" spans="1:9" ht="69" hidden="1" customHeight="1">
      <c r="A117" s="59" t="s">
        <v>283</v>
      </c>
      <c r="B117" s="985"/>
      <c r="C117" s="968"/>
      <c r="D117" s="968"/>
      <c r="E117" s="968"/>
      <c r="F117" s="968"/>
      <c r="G117" s="968"/>
      <c r="H117" s="971"/>
      <c r="I117" s="993" t="s">
        <v>284</v>
      </c>
    </row>
    <row r="118" spans="1:9" ht="15.75" hidden="1" thickBot="1">
      <c r="A118" s="59" t="s">
        <v>285</v>
      </c>
      <c r="B118" s="985"/>
      <c r="C118" s="968"/>
      <c r="D118" s="968"/>
      <c r="E118" s="968"/>
      <c r="F118" s="968"/>
      <c r="G118" s="968"/>
      <c r="H118" s="971"/>
      <c r="I118" s="993"/>
    </row>
    <row r="119" spans="1:9" ht="15.75" hidden="1" thickBot="1">
      <c r="A119" s="60" t="s">
        <v>286</v>
      </c>
      <c r="B119" s="985"/>
      <c r="C119" s="968"/>
      <c r="D119" s="968"/>
      <c r="E119" s="968"/>
      <c r="F119" s="968"/>
      <c r="G119" s="968"/>
      <c r="H119" s="971"/>
      <c r="I119" s="994"/>
    </row>
    <row r="120" spans="1:9" ht="15.75" hidden="1" thickBot="1">
      <c r="A120" s="68" t="s">
        <v>287</v>
      </c>
      <c r="B120" s="39" t="s">
        <v>102</v>
      </c>
      <c r="C120" s="40" t="s">
        <v>31</v>
      </c>
      <c r="D120" s="40" t="s">
        <v>32</v>
      </c>
      <c r="E120" s="40" t="s">
        <v>103</v>
      </c>
      <c r="F120" s="40" t="s">
        <v>104</v>
      </c>
      <c r="G120" s="40" t="s">
        <v>105</v>
      </c>
      <c r="H120" s="40" t="s">
        <v>106</v>
      </c>
      <c r="I120" s="77" t="s">
        <v>107</v>
      </c>
    </row>
    <row r="121" spans="1:9" ht="60.75" hidden="1" thickBot="1">
      <c r="A121" s="975" t="s">
        <v>288</v>
      </c>
      <c r="B121" s="979" t="s">
        <v>289</v>
      </c>
      <c r="C121" s="968" t="s">
        <v>40</v>
      </c>
      <c r="D121" s="968">
        <v>2</v>
      </c>
      <c r="E121" s="968" t="s">
        <v>40</v>
      </c>
      <c r="F121" s="968" t="s">
        <v>40</v>
      </c>
      <c r="G121" s="968" t="s">
        <v>40</v>
      </c>
      <c r="H121" s="971">
        <v>3</v>
      </c>
      <c r="I121" s="43" t="s">
        <v>290</v>
      </c>
    </row>
    <row r="122" spans="1:9" ht="37.5" hidden="1" customHeight="1">
      <c r="A122" s="975"/>
      <c r="B122" s="979"/>
      <c r="C122" s="968"/>
      <c r="D122" s="968"/>
      <c r="E122" s="968"/>
      <c r="F122" s="968"/>
      <c r="G122" s="968"/>
      <c r="H122" s="971"/>
      <c r="I122" s="55" t="s">
        <v>291</v>
      </c>
    </row>
    <row r="123" spans="1:9" ht="78.75" hidden="1" customHeight="1">
      <c r="A123" s="975"/>
      <c r="B123" s="979"/>
      <c r="C123" s="968"/>
      <c r="D123" s="968"/>
      <c r="E123" s="968"/>
      <c r="F123" s="968"/>
      <c r="G123" s="968"/>
      <c r="H123" s="971"/>
      <c r="I123" s="44" t="s">
        <v>292</v>
      </c>
    </row>
    <row r="124" spans="1:9" ht="90.75" hidden="1" thickBot="1">
      <c r="A124" s="41" t="s">
        <v>293</v>
      </c>
      <c r="B124" s="45" t="s">
        <v>40</v>
      </c>
      <c r="C124" s="46" t="s">
        <v>40</v>
      </c>
      <c r="D124" s="46">
        <v>2</v>
      </c>
      <c r="E124" s="46" t="s">
        <v>40</v>
      </c>
      <c r="F124" s="46" t="s">
        <v>40</v>
      </c>
      <c r="G124" s="46" t="s">
        <v>40</v>
      </c>
      <c r="H124" s="46">
        <v>3</v>
      </c>
      <c r="I124" s="80" t="s">
        <v>294</v>
      </c>
    </row>
    <row r="125" spans="1:9" ht="81" hidden="1" customHeight="1">
      <c r="A125" s="975" t="s">
        <v>295</v>
      </c>
      <c r="B125" s="967" t="s">
        <v>40</v>
      </c>
      <c r="C125" s="968" t="s">
        <v>40</v>
      </c>
      <c r="D125" s="968">
        <v>2</v>
      </c>
      <c r="E125" s="968" t="s">
        <v>40</v>
      </c>
      <c r="F125" s="968" t="s">
        <v>40</v>
      </c>
      <c r="G125" s="968" t="s">
        <v>40</v>
      </c>
      <c r="H125" s="971">
        <v>3</v>
      </c>
      <c r="I125" s="43" t="s">
        <v>296</v>
      </c>
    </row>
    <row r="126" spans="1:9" ht="15.75" hidden="1" thickBot="1">
      <c r="A126" s="975"/>
      <c r="B126" s="967"/>
      <c r="C126" s="968"/>
      <c r="D126" s="968"/>
      <c r="E126" s="968"/>
      <c r="F126" s="968"/>
      <c r="G126" s="968"/>
      <c r="H126" s="971"/>
      <c r="I126" s="44" t="s">
        <v>297</v>
      </c>
    </row>
    <row r="127" spans="1:9" ht="35.1" hidden="1" customHeight="1">
      <c r="A127" s="39" t="s">
        <v>298</v>
      </c>
      <c r="B127" s="39" t="s">
        <v>102</v>
      </c>
      <c r="C127" s="40" t="s">
        <v>31</v>
      </c>
      <c r="D127" s="40" t="s">
        <v>32</v>
      </c>
      <c r="E127" s="40" t="s">
        <v>103</v>
      </c>
      <c r="F127" s="40" t="s">
        <v>104</v>
      </c>
      <c r="G127" s="40" t="s">
        <v>105</v>
      </c>
      <c r="H127" s="40" t="s">
        <v>106</v>
      </c>
      <c r="I127" s="77" t="s">
        <v>107</v>
      </c>
    </row>
    <row r="128" spans="1:9" ht="15.75" hidden="1" thickBot="1">
      <c r="A128" s="975" t="s">
        <v>299</v>
      </c>
      <c r="B128" s="979" t="s">
        <v>40</v>
      </c>
      <c r="C128" s="968" t="s">
        <v>40</v>
      </c>
      <c r="D128" s="968">
        <v>2</v>
      </c>
      <c r="E128" s="968" t="s">
        <v>40</v>
      </c>
      <c r="F128" s="968" t="s">
        <v>40</v>
      </c>
      <c r="G128" s="968" t="s">
        <v>40</v>
      </c>
      <c r="H128" s="971">
        <v>3</v>
      </c>
      <c r="I128" s="43" t="s">
        <v>300</v>
      </c>
    </row>
    <row r="129" spans="1:9" ht="45.75" hidden="1" thickBot="1">
      <c r="A129" s="975"/>
      <c r="B129" s="979"/>
      <c r="C129" s="968"/>
      <c r="D129" s="968"/>
      <c r="E129" s="968"/>
      <c r="F129" s="968"/>
      <c r="G129" s="968"/>
      <c r="H129" s="971"/>
      <c r="I129" s="44" t="s">
        <v>301</v>
      </c>
    </row>
    <row r="130" spans="1:9" ht="45.75" hidden="1" thickBot="1">
      <c r="A130" s="41" t="s">
        <v>302</v>
      </c>
      <c r="B130" s="45" t="s">
        <v>303</v>
      </c>
      <c r="C130" s="46" t="s">
        <v>40</v>
      </c>
      <c r="D130" s="46">
        <v>2</v>
      </c>
      <c r="E130" s="46" t="s">
        <v>40</v>
      </c>
      <c r="F130" s="46" t="s">
        <v>40</v>
      </c>
      <c r="G130" s="46">
        <v>3</v>
      </c>
      <c r="H130" s="46">
        <v>3</v>
      </c>
      <c r="I130" s="47" t="s">
        <v>304</v>
      </c>
    </row>
    <row r="131" spans="1:9" ht="60.75" hidden="1" thickBot="1">
      <c r="A131" s="41" t="s">
        <v>305</v>
      </c>
      <c r="B131" s="48" t="s">
        <v>40</v>
      </c>
      <c r="C131" s="46" t="s">
        <v>40</v>
      </c>
      <c r="D131" s="46">
        <v>2</v>
      </c>
      <c r="E131" s="46" t="s">
        <v>40</v>
      </c>
      <c r="F131" s="46" t="s">
        <v>40</v>
      </c>
      <c r="G131" s="46" t="s">
        <v>40</v>
      </c>
      <c r="H131" s="46">
        <v>3</v>
      </c>
      <c r="I131" s="51" t="s">
        <v>306</v>
      </c>
    </row>
    <row r="132" spans="1:9" ht="30.75" hidden="1" thickBot="1">
      <c r="A132" s="41" t="s">
        <v>307</v>
      </c>
      <c r="B132" s="45" t="s">
        <v>40</v>
      </c>
      <c r="C132" s="46" t="s">
        <v>40</v>
      </c>
      <c r="D132" s="46" t="s">
        <v>40</v>
      </c>
      <c r="E132" s="46" t="s">
        <v>40</v>
      </c>
      <c r="F132" s="46" t="s">
        <v>40</v>
      </c>
      <c r="G132" s="46" t="s">
        <v>40</v>
      </c>
      <c r="H132" s="46">
        <v>2</v>
      </c>
      <c r="I132" s="51" t="s">
        <v>308</v>
      </c>
    </row>
    <row r="133" spans="1:9" ht="35.1" hidden="1" customHeight="1">
      <c r="A133" s="39" t="s">
        <v>309</v>
      </c>
      <c r="B133" s="39" t="s">
        <v>102</v>
      </c>
      <c r="C133" s="40" t="s">
        <v>31</v>
      </c>
      <c r="D133" s="40" t="s">
        <v>32</v>
      </c>
      <c r="E133" s="40" t="s">
        <v>103</v>
      </c>
      <c r="F133" s="40" t="s">
        <v>104</v>
      </c>
      <c r="G133" s="40" t="s">
        <v>105</v>
      </c>
      <c r="H133" s="40" t="s">
        <v>106</v>
      </c>
      <c r="I133" s="57" t="s">
        <v>107</v>
      </c>
    </row>
    <row r="134" spans="1:9" ht="29.25" hidden="1" customHeight="1">
      <c r="A134" s="975" t="s">
        <v>310</v>
      </c>
      <c r="B134" s="979" t="s">
        <v>311</v>
      </c>
      <c r="C134" s="968" t="s">
        <v>40</v>
      </c>
      <c r="D134" s="968">
        <v>2</v>
      </c>
      <c r="E134" s="968" t="s">
        <v>40</v>
      </c>
      <c r="F134" s="968" t="s">
        <v>40</v>
      </c>
      <c r="G134" s="968" t="s">
        <v>40</v>
      </c>
      <c r="H134" s="971">
        <v>3</v>
      </c>
      <c r="I134" s="43" t="s">
        <v>312</v>
      </c>
    </row>
    <row r="135" spans="1:9" ht="15.75" hidden="1" thickBot="1">
      <c r="A135" s="975"/>
      <c r="B135" s="979"/>
      <c r="C135" s="968"/>
      <c r="D135" s="968"/>
      <c r="E135" s="968"/>
      <c r="F135" s="968"/>
      <c r="G135" s="968"/>
      <c r="H135" s="971"/>
      <c r="I135" s="55" t="s">
        <v>313</v>
      </c>
    </row>
    <row r="136" spans="1:9" ht="30.75" hidden="1" thickBot="1">
      <c r="A136" s="975" t="s">
        <v>314</v>
      </c>
      <c r="B136" s="967" t="s">
        <v>40</v>
      </c>
      <c r="C136" s="968" t="s">
        <v>40</v>
      </c>
      <c r="D136" s="968">
        <v>2</v>
      </c>
      <c r="E136" s="968" t="s">
        <v>40</v>
      </c>
      <c r="F136" s="968" t="s">
        <v>40</v>
      </c>
      <c r="G136" s="968" t="s">
        <v>40</v>
      </c>
      <c r="H136" s="971">
        <v>3</v>
      </c>
      <c r="I136" s="43" t="s">
        <v>315</v>
      </c>
    </row>
    <row r="137" spans="1:9" ht="15.75" hidden="1" thickBot="1">
      <c r="A137" s="975"/>
      <c r="B137" s="967"/>
      <c r="C137" s="968"/>
      <c r="D137" s="968"/>
      <c r="E137" s="968"/>
      <c r="F137" s="968"/>
      <c r="G137" s="968"/>
      <c r="H137" s="971"/>
      <c r="I137" s="55" t="s">
        <v>316</v>
      </c>
    </row>
    <row r="138" spans="1:9" ht="30.75" hidden="1" thickBot="1">
      <c r="A138" s="975"/>
      <c r="B138" s="967"/>
      <c r="C138" s="968"/>
      <c r="D138" s="968"/>
      <c r="E138" s="968"/>
      <c r="F138" s="968"/>
      <c r="G138" s="968"/>
      <c r="H138" s="971"/>
      <c r="I138" s="55" t="s">
        <v>317</v>
      </c>
    </row>
    <row r="139" spans="1:9" ht="30.75" hidden="1" thickBot="1">
      <c r="A139" s="975" t="s">
        <v>318</v>
      </c>
      <c r="B139" s="967" t="s">
        <v>40</v>
      </c>
      <c r="C139" s="968" t="s">
        <v>40</v>
      </c>
      <c r="D139" s="968">
        <v>1</v>
      </c>
      <c r="E139" s="968" t="s">
        <v>40</v>
      </c>
      <c r="F139" s="968" t="s">
        <v>40</v>
      </c>
      <c r="G139" s="968" t="s">
        <v>40</v>
      </c>
      <c r="H139" s="971">
        <v>2</v>
      </c>
      <c r="I139" s="43" t="s">
        <v>319</v>
      </c>
    </row>
    <row r="140" spans="1:9" ht="30.75" hidden="1" thickBot="1">
      <c r="A140" s="975"/>
      <c r="B140" s="967"/>
      <c r="C140" s="968"/>
      <c r="D140" s="968"/>
      <c r="E140" s="968"/>
      <c r="F140" s="968"/>
      <c r="G140" s="968"/>
      <c r="H140" s="971"/>
      <c r="I140" s="44" t="s">
        <v>320</v>
      </c>
    </row>
    <row r="141" spans="1:9" ht="35.1" hidden="1" customHeight="1">
      <c r="A141" s="39" t="s">
        <v>321</v>
      </c>
      <c r="B141" s="39" t="s">
        <v>102</v>
      </c>
      <c r="C141" s="40" t="s">
        <v>31</v>
      </c>
      <c r="D141" s="40" t="s">
        <v>32</v>
      </c>
      <c r="E141" s="40" t="s">
        <v>103</v>
      </c>
      <c r="F141" s="40" t="s">
        <v>104</v>
      </c>
      <c r="G141" s="40" t="s">
        <v>105</v>
      </c>
      <c r="H141" s="40" t="s">
        <v>106</v>
      </c>
      <c r="I141" s="77" t="s">
        <v>107</v>
      </c>
    </row>
    <row r="142" spans="1:9" ht="84" hidden="1" customHeight="1">
      <c r="A142" s="975" t="s">
        <v>322</v>
      </c>
      <c r="B142" s="979" t="s">
        <v>323</v>
      </c>
      <c r="C142" s="968" t="s">
        <v>40</v>
      </c>
      <c r="D142" s="968">
        <v>2</v>
      </c>
      <c r="E142" s="968" t="s">
        <v>40</v>
      </c>
      <c r="F142" s="968" t="s">
        <v>40</v>
      </c>
      <c r="G142" s="968">
        <v>3</v>
      </c>
      <c r="H142" s="971">
        <v>3</v>
      </c>
      <c r="I142" s="43" t="s">
        <v>324</v>
      </c>
    </row>
    <row r="143" spans="1:9" ht="30.75" hidden="1" thickBot="1">
      <c r="A143" s="975"/>
      <c r="B143" s="979"/>
      <c r="C143" s="968"/>
      <c r="D143" s="968"/>
      <c r="E143" s="968"/>
      <c r="F143" s="968"/>
      <c r="G143" s="968"/>
      <c r="H143" s="971"/>
      <c r="I143" s="44" t="s">
        <v>325</v>
      </c>
    </row>
    <row r="144" spans="1:9" s="81" customFormat="1" ht="24" thickBot="1">
      <c r="A144" s="1003" t="s">
        <v>326</v>
      </c>
      <c r="B144" s="1004"/>
      <c r="C144" s="1004"/>
      <c r="D144" s="1004"/>
      <c r="E144" s="1004"/>
      <c r="F144" s="1004"/>
      <c r="G144" s="1004"/>
      <c r="H144" s="1004"/>
      <c r="I144" s="1005"/>
    </row>
    <row r="145" spans="1:9" s="81" customFormat="1" ht="19.5" thickBot="1">
      <c r="A145" s="1294" t="s">
        <v>700</v>
      </c>
      <c r="B145" s="1295"/>
      <c r="C145" s="1295"/>
      <c r="D145" s="1295"/>
      <c r="E145" s="1295"/>
      <c r="F145" s="1295"/>
      <c r="G145" s="1295"/>
      <c r="H145" s="1295"/>
      <c r="I145" s="1296"/>
    </row>
    <row r="146" spans="1:9" ht="35.1" hidden="1" customHeight="1">
      <c r="A146" s="90" t="s">
        <v>328</v>
      </c>
      <c r="B146" s="89" t="s">
        <v>102</v>
      </c>
      <c r="C146" s="165" t="s">
        <v>31</v>
      </c>
      <c r="D146" s="165" t="s">
        <v>32</v>
      </c>
      <c r="E146" s="165" t="s">
        <v>103</v>
      </c>
      <c r="F146" s="165" t="s">
        <v>104</v>
      </c>
      <c r="G146" s="165" t="s">
        <v>105</v>
      </c>
      <c r="H146" s="165" t="s">
        <v>106</v>
      </c>
      <c r="I146" s="90" t="s">
        <v>107</v>
      </c>
    </row>
    <row r="147" spans="1:9" ht="45.75" hidden="1" thickBot="1">
      <c r="A147" s="58" t="s">
        <v>329</v>
      </c>
      <c r="B147" s="1007" t="s">
        <v>40</v>
      </c>
      <c r="C147" s="968" t="s">
        <v>40</v>
      </c>
      <c r="D147" s="968">
        <v>2</v>
      </c>
      <c r="E147" s="1008"/>
      <c r="F147" s="968">
        <v>3</v>
      </c>
      <c r="G147" s="968"/>
      <c r="H147" s="1010"/>
      <c r="I147" s="43" t="s">
        <v>330</v>
      </c>
    </row>
    <row r="148" spans="1:9" ht="22.5" hidden="1" customHeight="1">
      <c r="A148" s="1002" t="s">
        <v>331</v>
      </c>
      <c r="B148" s="1007"/>
      <c r="C148" s="968"/>
      <c r="D148" s="968"/>
      <c r="E148" s="1008"/>
      <c r="F148" s="968"/>
      <c r="G148" s="968"/>
      <c r="H148" s="1010"/>
      <c r="I148" s="85" t="s">
        <v>332</v>
      </c>
    </row>
    <row r="149" spans="1:9" ht="24" hidden="1" customHeight="1">
      <c r="A149" s="1002"/>
      <c r="B149" s="1007"/>
      <c r="C149" s="968"/>
      <c r="D149" s="968"/>
      <c r="E149" s="1008"/>
      <c r="F149" s="968"/>
      <c r="G149" s="968"/>
      <c r="H149" s="1010"/>
      <c r="I149" s="85" t="s">
        <v>333</v>
      </c>
    </row>
    <row r="150" spans="1:9" ht="38.25" hidden="1" customHeight="1">
      <c r="A150" s="86"/>
      <c r="B150" s="1007"/>
      <c r="C150" s="968"/>
      <c r="D150" s="968"/>
      <c r="E150" s="1008"/>
      <c r="F150" s="968"/>
      <c r="G150" s="968"/>
      <c r="H150" s="1010"/>
      <c r="I150" s="85" t="s">
        <v>334</v>
      </c>
    </row>
    <row r="151" spans="1:9" ht="30.75" hidden="1" thickBot="1">
      <c r="A151" s="86"/>
      <c r="B151" s="1007"/>
      <c r="C151" s="968"/>
      <c r="D151" s="968"/>
      <c r="E151" s="1008"/>
      <c r="F151" s="968"/>
      <c r="G151" s="968"/>
      <c r="H151" s="1010"/>
      <c r="I151" s="85" t="s">
        <v>335</v>
      </c>
    </row>
    <row r="152" spans="1:9" ht="15.75" hidden="1" thickBot="1">
      <c r="A152" s="87"/>
      <c r="B152" s="1007"/>
      <c r="C152" s="968"/>
      <c r="D152" s="968"/>
      <c r="E152" s="1008"/>
      <c r="F152" s="968"/>
      <c r="G152" s="968"/>
      <c r="H152" s="1010"/>
      <c r="I152" s="88" t="s">
        <v>336</v>
      </c>
    </row>
    <row r="153" spans="1:9" ht="35.1" hidden="1" customHeight="1">
      <c r="A153" s="89" t="s">
        <v>337</v>
      </c>
      <c r="B153" s="83" t="s">
        <v>102</v>
      </c>
      <c r="C153" s="84" t="s">
        <v>31</v>
      </c>
      <c r="D153" s="84" t="s">
        <v>32</v>
      </c>
      <c r="E153" s="84" t="s">
        <v>103</v>
      </c>
      <c r="F153" s="84" t="s">
        <v>104</v>
      </c>
      <c r="G153" s="84" t="s">
        <v>105</v>
      </c>
      <c r="H153" s="84" t="s">
        <v>106</v>
      </c>
      <c r="I153" s="90" t="s">
        <v>107</v>
      </c>
    </row>
    <row r="154" spans="1:9" ht="63.75" hidden="1" customHeight="1">
      <c r="A154" s="975" t="s">
        <v>338</v>
      </c>
      <c r="B154" s="979" t="s">
        <v>40</v>
      </c>
      <c r="C154" s="968" t="s">
        <v>40</v>
      </c>
      <c r="D154" s="968">
        <v>2</v>
      </c>
      <c r="E154" s="976">
        <v>3</v>
      </c>
      <c r="F154" s="990"/>
      <c r="G154" s="990"/>
      <c r="H154" s="1050"/>
      <c r="I154" s="43" t="s">
        <v>339</v>
      </c>
    </row>
    <row r="155" spans="1:9" ht="68.25" hidden="1" customHeight="1">
      <c r="A155" s="975"/>
      <c r="B155" s="979"/>
      <c r="C155" s="968"/>
      <c r="D155" s="968"/>
      <c r="E155" s="978"/>
      <c r="F155" s="992"/>
      <c r="G155" s="992"/>
      <c r="H155" s="1018"/>
      <c r="I155" s="55" t="s">
        <v>340</v>
      </c>
    </row>
    <row r="156" spans="1:9" ht="30.75" hidden="1" thickBot="1">
      <c r="A156" s="975" t="s">
        <v>341</v>
      </c>
      <c r="B156" s="967" t="s">
        <v>40</v>
      </c>
      <c r="C156" s="968" t="s">
        <v>40</v>
      </c>
      <c r="D156" s="968">
        <v>2</v>
      </c>
      <c r="E156" s="968" t="s">
        <v>40</v>
      </c>
      <c r="F156" s="968" t="s">
        <v>40</v>
      </c>
      <c r="G156" s="968">
        <v>3</v>
      </c>
      <c r="H156" s="971" t="s">
        <v>40</v>
      </c>
      <c r="I156" s="43" t="s">
        <v>342</v>
      </c>
    </row>
    <row r="157" spans="1:9" ht="30.75" hidden="1" thickBot="1">
      <c r="A157" s="975"/>
      <c r="B157" s="967"/>
      <c r="C157" s="968"/>
      <c r="D157" s="968"/>
      <c r="E157" s="968"/>
      <c r="F157" s="968"/>
      <c r="G157" s="968"/>
      <c r="H157" s="971"/>
      <c r="I157" s="55" t="s">
        <v>343</v>
      </c>
    </row>
    <row r="158" spans="1:9" ht="30.75" hidden="1" thickBot="1">
      <c r="A158" s="975"/>
      <c r="B158" s="967"/>
      <c r="C158" s="968"/>
      <c r="D158" s="968"/>
      <c r="E158" s="968"/>
      <c r="F158" s="968"/>
      <c r="G158" s="968"/>
      <c r="H158" s="971"/>
      <c r="I158" s="91" t="s">
        <v>344</v>
      </c>
    </row>
    <row r="159" spans="1:9" ht="15.75" hidden="1" thickBot="1">
      <c r="A159" s="975"/>
      <c r="B159" s="967"/>
      <c r="C159" s="968"/>
      <c r="D159" s="968"/>
      <c r="E159" s="968"/>
      <c r="F159" s="968"/>
      <c r="G159" s="968"/>
      <c r="H159" s="971"/>
      <c r="I159" s="91" t="s">
        <v>345</v>
      </c>
    </row>
    <row r="160" spans="1:9" ht="15.75" hidden="1" thickBot="1">
      <c r="A160" s="975"/>
      <c r="B160" s="967"/>
      <c r="C160" s="968"/>
      <c r="D160" s="968"/>
      <c r="E160" s="968"/>
      <c r="F160" s="968"/>
      <c r="G160" s="968"/>
      <c r="H160" s="971"/>
      <c r="I160" s="92" t="s">
        <v>346</v>
      </c>
    </row>
    <row r="161" spans="1:9" ht="30.75" hidden="1" thickBot="1">
      <c r="A161" s="41" t="s">
        <v>347</v>
      </c>
      <c r="B161" s="45" t="s">
        <v>40</v>
      </c>
      <c r="C161" s="46" t="s">
        <v>40</v>
      </c>
      <c r="D161" s="46">
        <v>2</v>
      </c>
      <c r="E161" s="971">
        <v>3</v>
      </c>
      <c r="F161" s="1019"/>
      <c r="G161" s="1019"/>
      <c r="H161" s="997"/>
      <c r="I161" s="47" t="s">
        <v>348</v>
      </c>
    </row>
    <row r="162" spans="1:9" ht="30.75" hidden="1" thickBot="1">
      <c r="A162" s="41" t="s">
        <v>349</v>
      </c>
      <c r="B162" s="45" t="s">
        <v>40</v>
      </c>
      <c r="C162" s="46" t="s">
        <v>40</v>
      </c>
      <c r="D162" s="46">
        <v>2</v>
      </c>
      <c r="E162" s="971">
        <v>3</v>
      </c>
      <c r="F162" s="1019"/>
      <c r="G162" s="1019"/>
      <c r="H162" s="997"/>
      <c r="I162" s="51" t="s">
        <v>350</v>
      </c>
    </row>
    <row r="163" spans="1:9" ht="35.1" hidden="1" customHeight="1">
      <c r="A163" s="83" t="s">
        <v>351</v>
      </c>
      <c r="B163" s="83" t="s">
        <v>102</v>
      </c>
      <c r="C163" s="84" t="s">
        <v>31</v>
      </c>
      <c r="D163" s="84" t="s">
        <v>32</v>
      </c>
      <c r="E163" s="84" t="s">
        <v>103</v>
      </c>
      <c r="F163" s="84" t="s">
        <v>104</v>
      </c>
      <c r="G163" s="84" t="s">
        <v>105</v>
      </c>
      <c r="H163" s="84" t="s">
        <v>106</v>
      </c>
      <c r="I163" s="82" t="s">
        <v>107</v>
      </c>
    </row>
    <row r="164" spans="1:9" ht="15.75" hidden="1" customHeight="1">
      <c r="A164" s="1020" t="s">
        <v>352</v>
      </c>
      <c r="B164" s="987" t="s">
        <v>40</v>
      </c>
      <c r="C164" s="987" t="s">
        <v>40</v>
      </c>
      <c r="D164" s="987">
        <v>2</v>
      </c>
      <c r="E164" s="987" t="s">
        <v>40</v>
      </c>
      <c r="F164" s="987" t="s">
        <v>40</v>
      </c>
      <c r="G164" s="987" t="s">
        <v>40</v>
      </c>
      <c r="H164" s="987" t="s">
        <v>40</v>
      </c>
      <c r="I164" s="43" t="s">
        <v>353</v>
      </c>
    </row>
    <row r="165" spans="1:9" ht="60" hidden="1">
      <c r="A165" s="1021"/>
      <c r="B165" s="988"/>
      <c r="C165" s="988"/>
      <c r="D165" s="988"/>
      <c r="E165" s="988"/>
      <c r="F165" s="988"/>
      <c r="G165" s="988"/>
      <c r="H165" s="988"/>
      <c r="I165" s="91" t="s">
        <v>354</v>
      </c>
    </row>
    <row r="166" spans="1:9" ht="45" hidden="1">
      <c r="A166" s="1021"/>
      <c r="B166" s="988"/>
      <c r="C166" s="988"/>
      <c r="D166" s="988"/>
      <c r="E166" s="988"/>
      <c r="F166" s="988"/>
      <c r="G166" s="988"/>
      <c r="H166" s="988"/>
      <c r="I166" s="93" t="s">
        <v>355</v>
      </c>
    </row>
    <row r="167" spans="1:9" hidden="1">
      <c r="A167" s="1021"/>
      <c r="B167" s="988"/>
      <c r="C167" s="988"/>
      <c r="D167" s="988"/>
      <c r="E167" s="988"/>
      <c r="F167" s="988"/>
      <c r="G167" s="988"/>
      <c r="H167" s="988"/>
      <c r="I167" s="93" t="s">
        <v>356</v>
      </c>
    </row>
    <row r="168" spans="1:9" ht="75.75" hidden="1" thickBot="1">
      <c r="A168" s="1022"/>
      <c r="B168" s="989"/>
      <c r="C168" s="989"/>
      <c r="D168" s="989"/>
      <c r="E168" s="989"/>
      <c r="F168" s="989"/>
      <c r="G168" s="989"/>
      <c r="H168" s="989"/>
      <c r="I168" s="44" t="s">
        <v>357</v>
      </c>
    </row>
    <row r="169" spans="1:9" ht="15.75" hidden="1" thickBot="1">
      <c r="A169" s="41" t="s">
        <v>358</v>
      </c>
      <c r="B169" s="45" t="s">
        <v>40</v>
      </c>
      <c r="C169" s="46" t="s">
        <v>40</v>
      </c>
      <c r="D169" s="46">
        <v>2</v>
      </c>
      <c r="E169" s="46" t="s">
        <v>40</v>
      </c>
      <c r="F169" s="46" t="s">
        <v>40</v>
      </c>
      <c r="G169" s="46" t="s">
        <v>40</v>
      </c>
      <c r="H169" s="46" t="s">
        <v>40</v>
      </c>
      <c r="I169" s="94" t="s">
        <v>40</v>
      </c>
    </row>
    <row r="170" spans="1:9" ht="15.75" hidden="1" thickBot="1">
      <c r="A170" s="82" t="s">
        <v>359</v>
      </c>
      <c r="B170" s="83" t="s">
        <v>102</v>
      </c>
      <c r="C170" s="84" t="s">
        <v>31</v>
      </c>
      <c r="D170" s="84" t="s">
        <v>32</v>
      </c>
      <c r="E170" s="84" t="s">
        <v>103</v>
      </c>
      <c r="F170" s="84" t="s">
        <v>104</v>
      </c>
      <c r="G170" s="84" t="s">
        <v>105</v>
      </c>
      <c r="H170" s="84" t="s">
        <v>106</v>
      </c>
      <c r="I170" s="83" t="s">
        <v>107</v>
      </c>
    </row>
    <row r="171" spans="1:9" ht="104.25" hidden="1" customHeight="1">
      <c r="A171" s="58" t="s">
        <v>360</v>
      </c>
      <c r="B171" s="985" t="s">
        <v>361</v>
      </c>
      <c r="C171" s="968" t="s">
        <v>40</v>
      </c>
      <c r="D171" s="968">
        <v>2</v>
      </c>
      <c r="E171" s="976">
        <v>3</v>
      </c>
      <c r="F171" s="990"/>
      <c r="G171" s="990"/>
      <c r="H171" s="925"/>
      <c r="I171" s="969" t="s">
        <v>362</v>
      </c>
    </row>
    <row r="172" spans="1:9" ht="30.75" hidden="1" thickBot="1">
      <c r="A172" s="60" t="s">
        <v>363</v>
      </c>
      <c r="B172" s="985"/>
      <c r="C172" s="968"/>
      <c r="D172" s="968"/>
      <c r="E172" s="978"/>
      <c r="F172" s="992"/>
      <c r="G172" s="992"/>
      <c r="H172" s="927"/>
      <c r="I172" s="969"/>
    </row>
    <row r="173" spans="1:9" s="66" customFormat="1" ht="19.5" thickBot="1">
      <c r="A173" s="1025" t="s">
        <v>364</v>
      </c>
      <c r="B173" s="1026"/>
      <c r="C173" s="1026"/>
      <c r="D173" s="1026"/>
      <c r="E173" s="1026"/>
      <c r="F173" s="1026"/>
      <c r="G173" s="1026"/>
      <c r="H173" s="1026"/>
      <c r="I173" s="1027"/>
    </row>
    <row r="174" spans="1:9" ht="35.1" hidden="1" customHeight="1">
      <c r="A174" s="95" t="s">
        <v>365</v>
      </c>
      <c r="B174" s="96" t="s">
        <v>102</v>
      </c>
      <c r="C174" s="97" t="s">
        <v>31</v>
      </c>
      <c r="D174" s="97" t="s">
        <v>32</v>
      </c>
      <c r="E174" s="97" t="s">
        <v>103</v>
      </c>
      <c r="F174" s="97" t="s">
        <v>104</v>
      </c>
      <c r="G174" s="97" t="s">
        <v>105</v>
      </c>
      <c r="H174" s="97" t="s">
        <v>106</v>
      </c>
      <c r="I174" s="95" t="s">
        <v>107</v>
      </c>
    </row>
    <row r="175" spans="1:9" ht="15.75" hidden="1" thickBot="1">
      <c r="A175" s="58" t="s">
        <v>366</v>
      </c>
      <c r="B175" s="985" t="s">
        <v>40</v>
      </c>
      <c r="C175" s="1023" t="s">
        <v>40</v>
      </c>
      <c r="D175" s="968">
        <v>2</v>
      </c>
      <c r="E175" s="968" t="s">
        <v>40</v>
      </c>
      <c r="F175" s="968" t="s">
        <v>40</v>
      </c>
      <c r="G175" s="968" t="s">
        <v>40</v>
      </c>
      <c r="H175" s="971" t="s">
        <v>40</v>
      </c>
      <c r="I175" s="1024" t="s">
        <v>367</v>
      </c>
    </row>
    <row r="176" spans="1:9" ht="18" hidden="1" thickBot="1">
      <c r="A176" s="98" t="s">
        <v>368</v>
      </c>
      <c r="B176" s="985"/>
      <c r="C176" s="1023"/>
      <c r="D176" s="968"/>
      <c r="E176" s="968"/>
      <c r="F176" s="968"/>
      <c r="G176" s="968"/>
      <c r="H176" s="971"/>
      <c r="I176" s="993"/>
    </row>
    <row r="177" spans="1:9" ht="45" hidden="1" customHeight="1">
      <c r="A177" s="98" t="s">
        <v>369</v>
      </c>
      <c r="B177" s="985"/>
      <c r="C177" s="1023"/>
      <c r="D177" s="968"/>
      <c r="E177" s="968"/>
      <c r="F177" s="968"/>
      <c r="G177" s="968"/>
      <c r="H177" s="971"/>
      <c r="I177" s="993"/>
    </row>
    <row r="178" spans="1:9" ht="16.5" hidden="1" thickBot="1">
      <c r="A178" s="99"/>
      <c r="B178" s="985"/>
      <c r="C178" s="1023"/>
      <c r="D178" s="968"/>
      <c r="E178" s="968"/>
      <c r="F178" s="968"/>
      <c r="G178" s="968"/>
      <c r="H178" s="971"/>
      <c r="I178" s="55" t="s">
        <v>370</v>
      </c>
    </row>
    <row r="179" spans="1:9" ht="45.75" hidden="1" thickBot="1">
      <c r="A179" s="58" t="s">
        <v>371</v>
      </c>
      <c r="B179" s="100" t="s">
        <v>249</v>
      </c>
      <c r="C179" s="968" t="s">
        <v>40</v>
      </c>
      <c r="D179" s="968">
        <v>2</v>
      </c>
      <c r="E179" s="968" t="s">
        <v>40</v>
      </c>
      <c r="F179" s="968">
        <v>3</v>
      </c>
      <c r="G179" s="968" t="s">
        <v>40</v>
      </c>
      <c r="H179" s="971" t="s">
        <v>40</v>
      </c>
      <c r="I179" s="43" t="s">
        <v>372</v>
      </c>
    </row>
    <row r="180" spans="1:9" ht="51.75" hidden="1" customHeight="1">
      <c r="A180" s="98" t="s">
        <v>373</v>
      </c>
      <c r="B180" s="985" t="s">
        <v>374</v>
      </c>
      <c r="C180" s="968"/>
      <c r="D180" s="968"/>
      <c r="E180" s="968"/>
      <c r="F180" s="968"/>
      <c r="G180" s="968"/>
      <c r="H180" s="971"/>
      <c r="I180" s="993" t="s">
        <v>375</v>
      </c>
    </row>
    <row r="181" spans="1:9" ht="18" hidden="1" thickBot="1">
      <c r="A181" s="98" t="s">
        <v>376</v>
      </c>
      <c r="B181" s="985"/>
      <c r="C181" s="968"/>
      <c r="D181" s="968"/>
      <c r="E181" s="968"/>
      <c r="F181" s="968"/>
      <c r="G181" s="968"/>
      <c r="H181" s="971"/>
      <c r="I181" s="993"/>
    </row>
    <row r="182" spans="1:9" ht="18" hidden="1" thickBot="1">
      <c r="A182" s="98" t="s">
        <v>377</v>
      </c>
      <c r="B182" s="985"/>
      <c r="C182" s="968"/>
      <c r="D182" s="968"/>
      <c r="E182" s="968"/>
      <c r="F182" s="968"/>
      <c r="G182" s="968"/>
      <c r="H182" s="971"/>
      <c r="I182" s="993"/>
    </row>
    <row r="183" spans="1:9" ht="55.5" hidden="1" customHeight="1">
      <c r="A183" s="101" t="s">
        <v>378</v>
      </c>
      <c r="B183" s="985"/>
      <c r="C183" s="968"/>
      <c r="D183" s="968"/>
      <c r="E183" s="968"/>
      <c r="F183" s="968"/>
      <c r="G183" s="968"/>
      <c r="H183" s="971"/>
      <c r="I183" s="994"/>
    </row>
    <row r="184" spans="1:9" ht="60.75" hidden="1" thickBot="1">
      <c r="A184" s="65" t="s">
        <v>379</v>
      </c>
      <c r="B184" s="45" t="s">
        <v>40</v>
      </c>
      <c r="C184" s="46" t="s">
        <v>40</v>
      </c>
      <c r="D184" s="46">
        <v>2</v>
      </c>
      <c r="E184" s="46">
        <v>3</v>
      </c>
      <c r="F184" s="46">
        <v>3</v>
      </c>
      <c r="G184" s="46" t="s">
        <v>40</v>
      </c>
      <c r="H184" s="46" t="s">
        <v>40</v>
      </c>
      <c r="I184" s="47" t="s">
        <v>380</v>
      </c>
    </row>
    <row r="185" spans="1:9" ht="35.1" hidden="1" customHeight="1">
      <c r="A185" s="95" t="s">
        <v>381</v>
      </c>
      <c r="B185" s="95" t="s">
        <v>102</v>
      </c>
      <c r="C185" s="97" t="s">
        <v>31</v>
      </c>
      <c r="D185" s="97" t="s">
        <v>32</v>
      </c>
      <c r="E185" s="97" t="s">
        <v>103</v>
      </c>
      <c r="F185" s="97" t="s">
        <v>104</v>
      </c>
      <c r="G185" s="97" t="s">
        <v>105</v>
      </c>
      <c r="H185" s="97" t="s">
        <v>106</v>
      </c>
      <c r="I185" s="95" t="s">
        <v>107</v>
      </c>
    </row>
    <row r="186" spans="1:9" ht="45.75" hidden="1" thickBot="1">
      <c r="A186" s="69" t="s">
        <v>382</v>
      </c>
      <c r="B186" s="102" t="s">
        <v>249</v>
      </c>
      <c r="C186" s="997" t="s">
        <v>40</v>
      </c>
      <c r="D186" s="968">
        <v>2</v>
      </c>
      <c r="E186" s="968">
        <v>3</v>
      </c>
      <c r="F186" s="968">
        <v>3</v>
      </c>
      <c r="G186" s="968" t="s">
        <v>40</v>
      </c>
      <c r="H186" s="971" t="s">
        <v>40</v>
      </c>
      <c r="I186" s="43" t="s">
        <v>372</v>
      </c>
    </row>
    <row r="187" spans="1:9" ht="42" hidden="1" customHeight="1">
      <c r="A187" s="72" t="s">
        <v>383</v>
      </c>
      <c r="B187" s="103" t="s">
        <v>384</v>
      </c>
      <c r="C187" s="997"/>
      <c r="D187" s="968"/>
      <c r="E187" s="968"/>
      <c r="F187" s="968"/>
      <c r="G187" s="968"/>
      <c r="H187" s="971"/>
      <c r="I187" s="993" t="s">
        <v>385</v>
      </c>
    </row>
    <row r="188" spans="1:9" ht="30" hidden="1" customHeight="1">
      <c r="A188" s="72" t="s">
        <v>386</v>
      </c>
      <c r="B188" s="86"/>
      <c r="C188" s="997"/>
      <c r="D188" s="968"/>
      <c r="E188" s="968"/>
      <c r="F188" s="968"/>
      <c r="G188" s="968"/>
      <c r="H188" s="971"/>
      <c r="I188" s="993"/>
    </row>
    <row r="189" spans="1:9" ht="48" hidden="1" thickBot="1">
      <c r="A189" s="72" t="s">
        <v>387</v>
      </c>
      <c r="B189" s="86"/>
      <c r="C189" s="997"/>
      <c r="D189" s="968"/>
      <c r="E189" s="968"/>
      <c r="F189" s="968"/>
      <c r="G189" s="968"/>
      <c r="H189" s="971"/>
      <c r="I189" s="993"/>
    </row>
    <row r="190" spans="1:9" ht="45" hidden="1" customHeight="1">
      <c r="A190" s="72" t="s">
        <v>388</v>
      </c>
      <c r="B190" s="87"/>
      <c r="C190" s="997"/>
      <c r="D190" s="968"/>
      <c r="E190" s="968"/>
      <c r="F190" s="968"/>
      <c r="G190" s="968"/>
      <c r="H190" s="971"/>
      <c r="I190" s="993"/>
    </row>
    <row r="191" spans="1:9" ht="60.75" hidden="1" customHeight="1">
      <c r="A191" s="58" t="s">
        <v>389</v>
      </c>
      <c r="B191" s="1030" t="s">
        <v>40</v>
      </c>
      <c r="C191" s="968" t="s">
        <v>40</v>
      </c>
      <c r="D191" s="968" t="s">
        <v>40</v>
      </c>
      <c r="E191" s="968">
        <v>3</v>
      </c>
      <c r="F191" s="968">
        <v>2</v>
      </c>
      <c r="G191" s="968" t="s">
        <v>40</v>
      </c>
      <c r="H191" s="971" t="s">
        <v>40</v>
      </c>
      <c r="I191" s="43" t="s">
        <v>390</v>
      </c>
    </row>
    <row r="192" spans="1:9" ht="30.75" hidden="1" thickBot="1">
      <c r="A192" s="98" t="s">
        <v>391</v>
      </c>
      <c r="B192" s="1031"/>
      <c r="C192" s="968"/>
      <c r="D192" s="968"/>
      <c r="E192" s="968"/>
      <c r="F192" s="968"/>
      <c r="G192" s="968"/>
      <c r="H192" s="971"/>
      <c r="I192" s="104" t="s">
        <v>392</v>
      </c>
    </row>
    <row r="193" spans="1:9" ht="17.25" hidden="1" customHeight="1">
      <c r="A193" s="98" t="s">
        <v>393</v>
      </c>
      <c r="B193" s="1031"/>
      <c r="C193" s="968"/>
      <c r="D193" s="968"/>
      <c r="E193" s="968"/>
      <c r="F193" s="968"/>
      <c r="G193" s="968"/>
      <c r="H193" s="971"/>
      <c r="I193" s="1028" t="s">
        <v>394</v>
      </c>
    </row>
    <row r="194" spans="1:9" ht="18" hidden="1" thickBot="1">
      <c r="A194" s="105" t="s">
        <v>395</v>
      </c>
      <c r="B194" s="1031"/>
      <c r="C194" s="968"/>
      <c r="D194" s="968"/>
      <c r="E194" s="968"/>
      <c r="F194" s="968"/>
      <c r="G194" s="968"/>
      <c r="H194" s="971"/>
      <c r="I194" s="1028"/>
    </row>
    <row r="195" spans="1:9" ht="18" hidden="1" thickBot="1">
      <c r="A195" s="106" t="s">
        <v>396</v>
      </c>
      <c r="B195" s="1031"/>
      <c r="C195" s="968"/>
      <c r="D195" s="968"/>
      <c r="E195" s="968"/>
      <c r="F195" s="968"/>
      <c r="G195" s="968"/>
      <c r="H195" s="971"/>
      <c r="I195" s="1029"/>
    </row>
    <row r="196" spans="1:9" ht="84" hidden="1" customHeight="1">
      <c r="A196" s="65" t="s">
        <v>397</v>
      </c>
      <c r="B196" s="48" t="s">
        <v>40</v>
      </c>
      <c r="C196" s="46" t="s">
        <v>40</v>
      </c>
      <c r="D196" s="46">
        <v>2</v>
      </c>
      <c r="E196" s="46">
        <v>3</v>
      </c>
      <c r="F196" s="46">
        <v>3</v>
      </c>
      <c r="G196" s="46">
        <v>3</v>
      </c>
      <c r="H196" s="46" t="s">
        <v>40</v>
      </c>
      <c r="I196" s="47" t="s">
        <v>398</v>
      </c>
    </row>
    <row r="197" spans="1:9" ht="35.1" hidden="1" customHeight="1">
      <c r="A197" s="95" t="s">
        <v>399</v>
      </c>
      <c r="B197" s="96" t="s">
        <v>102</v>
      </c>
      <c r="C197" s="97" t="s">
        <v>31</v>
      </c>
      <c r="D197" s="97" t="s">
        <v>32</v>
      </c>
      <c r="E197" s="97" t="s">
        <v>103</v>
      </c>
      <c r="F197" s="97" t="s">
        <v>104</v>
      </c>
      <c r="G197" s="97" t="s">
        <v>105</v>
      </c>
      <c r="H197" s="97" t="s">
        <v>106</v>
      </c>
      <c r="I197" s="95" t="s">
        <v>107</v>
      </c>
    </row>
    <row r="198" spans="1:9" ht="45.75" hidden="1" customHeight="1">
      <c r="A198" s="58" t="s">
        <v>400</v>
      </c>
      <c r="B198" s="985" t="s">
        <v>40</v>
      </c>
      <c r="C198" s="968" t="s">
        <v>40</v>
      </c>
      <c r="D198" s="968">
        <v>2</v>
      </c>
      <c r="E198" s="968">
        <v>3</v>
      </c>
      <c r="F198" s="968">
        <v>3</v>
      </c>
      <c r="G198" s="968" t="s">
        <v>40</v>
      </c>
      <c r="H198" s="971" t="s">
        <v>40</v>
      </c>
      <c r="I198" s="1024" t="s">
        <v>401</v>
      </c>
    </row>
    <row r="199" spans="1:9" ht="15.75" hidden="1" thickBot="1">
      <c r="A199" s="59" t="s">
        <v>402</v>
      </c>
      <c r="B199" s="985"/>
      <c r="C199" s="968"/>
      <c r="D199" s="968"/>
      <c r="E199" s="968"/>
      <c r="F199" s="968"/>
      <c r="G199" s="968"/>
      <c r="H199" s="971"/>
      <c r="I199" s="993"/>
    </row>
    <row r="200" spans="1:9" ht="33" hidden="1" thickBot="1">
      <c r="A200" s="98" t="s">
        <v>403</v>
      </c>
      <c r="B200" s="985"/>
      <c r="C200" s="968"/>
      <c r="D200" s="968"/>
      <c r="E200" s="968"/>
      <c r="F200" s="968"/>
      <c r="G200" s="968"/>
      <c r="H200" s="971"/>
      <c r="I200" s="993"/>
    </row>
    <row r="201" spans="1:9" ht="33" hidden="1" thickBot="1">
      <c r="A201" s="98" t="s">
        <v>404</v>
      </c>
      <c r="B201" s="985"/>
      <c r="C201" s="968"/>
      <c r="D201" s="968"/>
      <c r="E201" s="968"/>
      <c r="F201" s="968"/>
      <c r="G201" s="968"/>
      <c r="H201" s="971"/>
      <c r="I201" s="993" t="s">
        <v>405</v>
      </c>
    </row>
    <row r="202" spans="1:9" ht="18" hidden="1" thickBot="1">
      <c r="A202" s="98" t="s">
        <v>406</v>
      </c>
      <c r="B202" s="985"/>
      <c r="C202" s="968"/>
      <c r="D202" s="968"/>
      <c r="E202" s="968"/>
      <c r="F202" s="968"/>
      <c r="G202" s="968"/>
      <c r="H202" s="971"/>
      <c r="I202" s="993"/>
    </row>
    <row r="203" spans="1:9" ht="18" hidden="1" thickBot="1">
      <c r="A203" s="98" t="s">
        <v>407</v>
      </c>
      <c r="B203" s="985"/>
      <c r="C203" s="968"/>
      <c r="D203" s="968"/>
      <c r="E203" s="968"/>
      <c r="F203" s="968"/>
      <c r="G203" s="968"/>
      <c r="H203" s="971"/>
      <c r="I203" s="993"/>
    </row>
    <row r="204" spans="1:9" ht="33" hidden="1" thickBot="1">
      <c r="A204" s="98" t="s">
        <v>408</v>
      </c>
      <c r="B204" s="985"/>
      <c r="C204" s="968"/>
      <c r="D204" s="968"/>
      <c r="E204" s="968"/>
      <c r="F204" s="968"/>
      <c r="G204" s="968"/>
      <c r="H204" s="971"/>
      <c r="I204" s="993"/>
    </row>
    <row r="205" spans="1:9" ht="15.75" hidden="1" thickBot="1">
      <c r="A205" s="59" t="s">
        <v>409</v>
      </c>
      <c r="B205" s="985"/>
      <c r="C205" s="968"/>
      <c r="D205" s="968"/>
      <c r="E205" s="968"/>
      <c r="F205" s="968"/>
      <c r="G205" s="968"/>
      <c r="H205" s="971"/>
      <c r="I205" s="994"/>
    </row>
    <row r="206" spans="1:9" ht="45" hidden="1" customHeight="1">
      <c r="A206" s="107" t="s">
        <v>410</v>
      </c>
      <c r="B206" s="985" t="s">
        <v>40</v>
      </c>
      <c r="C206" s="968" t="s">
        <v>40</v>
      </c>
      <c r="D206" s="968" t="s">
        <v>40</v>
      </c>
      <c r="E206" s="968">
        <v>3</v>
      </c>
      <c r="F206" s="968">
        <v>3</v>
      </c>
      <c r="G206" s="968" t="s">
        <v>40</v>
      </c>
      <c r="H206" s="968" t="s">
        <v>40</v>
      </c>
      <c r="I206" s="1032" t="s">
        <v>411</v>
      </c>
    </row>
    <row r="207" spans="1:9" ht="15.75" hidden="1" thickBot="1">
      <c r="A207" s="108" t="s">
        <v>412</v>
      </c>
      <c r="B207" s="985"/>
      <c r="C207" s="968"/>
      <c r="D207" s="968"/>
      <c r="E207" s="968"/>
      <c r="F207" s="968"/>
      <c r="G207" s="968"/>
      <c r="H207" s="968"/>
      <c r="I207" s="969"/>
    </row>
    <row r="208" spans="1:9" ht="34.5" hidden="1" customHeight="1">
      <c r="A208" s="87" t="s">
        <v>413</v>
      </c>
      <c r="B208" s="985"/>
      <c r="C208" s="968"/>
      <c r="D208" s="968"/>
      <c r="E208" s="968"/>
      <c r="F208" s="968"/>
      <c r="G208" s="968"/>
      <c r="H208" s="968"/>
      <c r="I208" s="969"/>
    </row>
    <row r="209" spans="1:9" ht="60.75" hidden="1" thickBot="1">
      <c r="A209" s="65" t="s">
        <v>414</v>
      </c>
      <c r="B209" s="45" t="s">
        <v>40</v>
      </c>
      <c r="C209" s="46" t="s">
        <v>40</v>
      </c>
      <c r="D209" s="46" t="s">
        <v>40</v>
      </c>
      <c r="E209" s="46">
        <v>3</v>
      </c>
      <c r="F209" s="46">
        <v>3</v>
      </c>
      <c r="G209" s="46" t="s">
        <v>40</v>
      </c>
      <c r="H209" s="46" t="s">
        <v>40</v>
      </c>
      <c r="I209" s="51" t="s">
        <v>415</v>
      </c>
    </row>
    <row r="210" spans="1:9" ht="19.5" thickBot="1">
      <c r="A210" s="1298" t="s">
        <v>416</v>
      </c>
      <c r="B210" s="1298"/>
      <c r="C210" s="1298"/>
      <c r="D210" s="1298"/>
      <c r="E210" s="1298"/>
      <c r="F210" s="1298"/>
      <c r="G210" s="1298"/>
      <c r="H210" s="1298"/>
      <c r="I210" s="1298"/>
    </row>
    <row r="211" spans="1:9" ht="35.1" hidden="1" customHeight="1">
      <c r="A211" s="109" t="s">
        <v>40</v>
      </c>
      <c r="B211" s="96" t="s">
        <v>102</v>
      </c>
      <c r="C211" s="97" t="s">
        <v>31</v>
      </c>
      <c r="D211" s="97" t="s">
        <v>32</v>
      </c>
      <c r="E211" s="97" t="s">
        <v>103</v>
      </c>
      <c r="F211" s="97" t="s">
        <v>104</v>
      </c>
      <c r="G211" s="97" t="s">
        <v>105</v>
      </c>
      <c r="H211" s="97" t="s">
        <v>106</v>
      </c>
      <c r="I211" s="95" t="s">
        <v>107</v>
      </c>
    </row>
    <row r="212" spans="1:9" ht="30.75" hidden="1" thickBot="1">
      <c r="A212" s="975" t="s">
        <v>417</v>
      </c>
      <c r="B212" s="987" t="s">
        <v>198</v>
      </c>
      <c r="C212" s="968" t="s">
        <v>40</v>
      </c>
      <c r="D212" s="968">
        <v>2</v>
      </c>
      <c r="E212" s="968" t="s">
        <v>40</v>
      </c>
      <c r="F212" s="968" t="s">
        <v>40</v>
      </c>
      <c r="G212" s="968">
        <v>3</v>
      </c>
      <c r="H212" s="971" t="s">
        <v>40</v>
      </c>
      <c r="I212" s="43" t="s">
        <v>418</v>
      </c>
    </row>
    <row r="213" spans="1:9" ht="30.75" hidden="1" thickBot="1">
      <c r="A213" s="975"/>
      <c r="B213" s="989"/>
      <c r="C213" s="968"/>
      <c r="D213" s="968"/>
      <c r="E213" s="968"/>
      <c r="F213" s="968"/>
      <c r="G213" s="968"/>
      <c r="H213" s="971"/>
      <c r="I213" s="55" t="s">
        <v>419</v>
      </c>
    </row>
    <row r="214" spans="1:9" ht="45.75" hidden="1" thickBot="1">
      <c r="A214" s="975" t="s">
        <v>420</v>
      </c>
      <c r="B214" s="987" t="s">
        <v>210</v>
      </c>
      <c r="C214" s="968" t="s">
        <v>40</v>
      </c>
      <c r="D214" s="968">
        <v>2</v>
      </c>
      <c r="E214" s="968" t="s">
        <v>40</v>
      </c>
      <c r="F214" s="968" t="s">
        <v>40</v>
      </c>
      <c r="G214" s="968">
        <v>3</v>
      </c>
      <c r="H214" s="971" t="s">
        <v>40</v>
      </c>
      <c r="I214" s="43" t="s">
        <v>421</v>
      </c>
    </row>
    <row r="215" spans="1:9" ht="105.75" hidden="1" thickBot="1">
      <c r="A215" s="975"/>
      <c r="B215" s="989"/>
      <c r="C215" s="968"/>
      <c r="D215" s="968"/>
      <c r="E215" s="968"/>
      <c r="F215" s="968"/>
      <c r="G215" s="968"/>
      <c r="H215" s="971"/>
      <c r="I215" s="44" t="s">
        <v>422</v>
      </c>
    </row>
    <row r="216" spans="1:9" ht="90.75" hidden="1" thickBot="1">
      <c r="A216" s="110" t="s">
        <v>423</v>
      </c>
      <c r="B216" s="111"/>
      <c r="C216" s="46" t="s">
        <v>40</v>
      </c>
      <c r="D216" s="46" t="s">
        <v>40</v>
      </c>
      <c r="E216" s="46" t="s">
        <v>40</v>
      </c>
      <c r="F216" s="46" t="s">
        <v>40</v>
      </c>
      <c r="G216" s="46">
        <v>3</v>
      </c>
      <c r="H216" s="46" t="s">
        <v>40</v>
      </c>
      <c r="I216" s="47" t="s">
        <v>424</v>
      </c>
    </row>
    <row r="217" spans="1:9" ht="30.75" hidden="1" thickBot="1">
      <c r="A217" s="58" t="s">
        <v>425</v>
      </c>
      <c r="B217" s="985" t="s">
        <v>374</v>
      </c>
      <c r="C217" s="968" t="s">
        <v>40</v>
      </c>
      <c r="D217" s="968" t="s">
        <v>40</v>
      </c>
      <c r="E217" s="968" t="s">
        <v>40</v>
      </c>
      <c r="F217" s="968" t="s">
        <v>40</v>
      </c>
      <c r="G217" s="968">
        <v>3</v>
      </c>
      <c r="H217" s="968" t="s">
        <v>40</v>
      </c>
      <c r="I217" s="969" t="s">
        <v>426</v>
      </c>
    </row>
    <row r="218" spans="1:9" ht="30.75" hidden="1" thickBot="1">
      <c r="A218" s="60" t="s">
        <v>427</v>
      </c>
      <c r="B218" s="985"/>
      <c r="C218" s="968"/>
      <c r="D218" s="968"/>
      <c r="E218" s="968"/>
      <c r="F218" s="968"/>
      <c r="G218" s="968"/>
      <c r="H218" s="968"/>
      <c r="I218" s="970"/>
    </row>
    <row r="219" spans="1:9" ht="15.75" hidden="1" thickBot="1">
      <c r="A219" s="996" t="s">
        <v>428</v>
      </c>
      <c r="B219" s="979" t="s">
        <v>40</v>
      </c>
      <c r="C219" s="968" t="s">
        <v>40</v>
      </c>
      <c r="D219" s="968">
        <v>3</v>
      </c>
      <c r="E219" s="968" t="s">
        <v>40</v>
      </c>
      <c r="F219" s="968" t="s">
        <v>40</v>
      </c>
      <c r="G219" s="968" t="s">
        <v>40</v>
      </c>
      <c r="H219" s="971" t="s">
        <v>40</v>
      </c>
      <c r="I219" s="43" t="s">
        <v>429</v>
      </c>
    </row>
    <row r="220" spans="1:9" ht="30.75" hidden="1" thickBot="1">
      <c r="A220" s="975"/>
      <c r="B220" s="979"/>
      <c r="C220" s="968"/>
      <c r="D220" s="968"/>
      <c r="E220" s="968"/>
      <c r="F220" s="968"/>
      <c r="G220" s="968"/>
      <c r="H220" s="971"/>
      <c r="I220" s="44" t="s">
        <v>430</v>
      </c>
    </row>
    <row r="221" spans="1:9" ht="16.5" hidden="1" thickBot="1">
      <c r="A221" s="1299" t="s">
        <v>431</v>
      </c>
      <c r="B221" s="1299"/>
      <c r="C221" s="1299"/>
      <c r="D221" s="1299"/>
      <c r="E221" s="1299"/>
      <c r="F221" s="1299"/>
      <c r="G221" s="1299"/>
      <c r="H221" s="1299"/>
      <c r="I221" s="1300"/>
    </row>
    <row r="222" spans="1:9" ht="15.75" hidden="1" thickBot="1">
      <c r="A222" s="83" t="s">
        <v>432</v>
      </c>
      <c r="B222" s="82" t="s">
        <v>102</v>
      </c>
      <c r="C222" s="84" t="s">
        <v>31</v>
      </c>
      <c r="D222" s="84" t="s">
        <v>32</v>
      </c>
      <c r="E222" s="84" t="s">
        <v>103</v>
      </c>
      <c r="F222" s="84" t="s">
        <v>104</v>
      </c>
      <c r="G222" s="84" t="s">
        <v>105</v>
      </c>
      <c r="H222" s="84" t="s">
        <v>106</v>
      </c>
      <c r="I222" s="82" t="s">
        <v>107</v>
      </c>
    </row>
    <row r="223" spans="1:9" ht="45.75" hidden="1" thickBot="1">
      <c r="A223" s="1035" t="s">
        <v>433</v>
      </c>
      <c r="B223" s="102" t="s">
        <v>281</v>
      </c>
      <c r="C223" s="997" t="s">
        <v>40</v>
      </c>
      <c r="D223" s="968">
        <v>2</v>
      </c>
      <c r="E223" s="968" t="s">
        <v>40</v>
      </c>
      <c r="F223" s="968" t="s">
        <v>40</v>
      </c>
      <c r="G223" s="968" t="s">
        <v>40</v>
      </c>
      <c r="H223" s="971">
        <v>3</v>
      </c>
      <c r="I223" s="43" t="s">
        <v>434</v>
      </c>
    </row>
    <row r="224" spans="1:9" ht="60.75" hidden="1" thickBot="1">
      <c r="A224" s="1035"/>
      <c r="B224" s="112" t="s">
        <v>435</v>
      </c>
      <c r="C224" s="997"/>
      <c r="D224" s="968"/>
      <c r="E224" s="968"/>
      <c r="F224" s="968"/>
      <c r="G224" s="968"/>
      <c r="H224" s="971"/>
      <c r="I224" s="44" t="s">
        <v>436</v>
      </c>
    </row>
    <row r="225" spans="1:9" ht="75.75" hidden="1" thickBot="1">
      <c r="A225" s="41" t="s">
        <v>437</v>
      </c>
      <c r="B225" s="113" t="s">
        <v>438</v>
      </c>
      <c r="C225" s="46" t="s">
        <v>40</v>
      </c>
      <c r="D225" s="46">
        <v>2</v>
      </c>
      <c r="E225" s="46" t="s">
        <v>40</v>
      </c>
      <c r="F225" s="46" t="s">
        <v>40</v>
      </c>
      <c r="G225" s="46" t="s">
        <v>40</v>
      </c>
      <c r="H225" s="46">
        <v>3</v>
      </c>
      <c r="I225" s="47" t="s">
        <v>439</v>
      </c>
    </row>
    <row r="226" spans="1:9" ht="60.75" hidden="1" thickBot="1">
      <c r="A226" s="41" t="s">
        <v>440</v>
      </c>
      <c r="B226" s="111"/>
      <c r="C226" s="46" t="s">
        <v>40</v>
      </c>
      <c r="D226" s="46" t="s">
        <v>40</v>
      </c>
      <c r="E226" s="46" t="s">
        <v>40</v>
      </c>
      <c r="F226" s="46" t="s">
        <v>40</v>
      </c>
      <c r="G226" s="46" t="s">
        <v>40</v>
      </c>
      <c r="H226" s="46">
        <v>2</v>
      </c>
      <c r="I226" s="51" t="s">
        <v>441</v>
      </c>
    </row>
    <row r="227" spans="1:9" ht="30.75" hidden="1" thickBot="1">
      <c r="A227" s="83" t="s">
        <v>442</v>
      </c>
      <c r="B227" s="83" t="s">
        <v>102</v>
      </c>
      <c r="C227" s="84" t="s">
        <v>31</v>
      </c>
      <c r="D227" s="84" t="s">
        <v>32</v>
      </c>
      <c r="E227" s="84" t="s">
        <v>103</v>
      </c>
      <c r="F227" s="84" t="s">
        <v>104</v>
      </c>
      <c r="G227" s="84" t="s">
        <v>105</v>
      </c>
      <c r="H227" s="84" t="s">
        <v>106</v>
      </c>
      <c r="I227" s="82" t="s">
        <v>107</v>
      </c>
    </row>
    <row r="228" spans="1:9" ht="60" hidden="1" customHeight="1">
      <c r="A228" s="114" t="s">
        <v>443</v>
      </c>
      <c r="B228" s="115" t="s">
        <v>40</v>
      </c>
      <c r="C228" s="116" t="s">
        <v>40</v>
      </c>
      <c r="D228" s="46">
        <v>2</v>
      </c>
      <c r="E228" s="46" t="s">
        <v>40</v>
      </c>
      <c r="F228" s="46" t="s">
        <v>40</v>
      </c>
      <c r="G228" s="46" t="s">
        <v>40</v>
      </c>
      <c r="H228" s="117">
        <v>3</v>
      </c>
      <c r="I228" s="43" t="s">
        <v>444</v>
      </c>
    </row>
    <row r="229" spans="1:9" ht="45" hidden="1" customHeight="1">
      <c r="A229" s="995" t="s">
        <v>445</v>
      </c>
      <c r="B229" s="1042" t="s">
        <v>40</v>
      </c>
      <c r="C229" s="922" t="s">
        <v>40</v>
      </c>
      <c r="D229" s="922">
        <v>2</v>
      </c>
      <c r="E229" s="922" t="s">
        <v>40</v>
      </c>
      <c r="F229" s="922" t="s">
        <v>40</v>
      </c>
      <c r="G229" s="922">
        <v>3</v>
      </c>
      <c r="H229" s="922">
        <v>3</v>
      </c>
      <c r="I229" s="55" t="s">
        <v>446</v>
      </c>
    </row>
    <row r="230" spans="1:9" ht="51.75" hidden="1" thickBot="1">
      <c r="A230" s="1041"/>
      <c r="B230" s="1043"/>
      <c r="C230" s="923"/>
      <c r="D230" s="923"/>
      <c r="E230" s="923"/>
      <c r="F230" s="923"/>
      <c r="G230" s="923"/>
      <c r="H230" s="923"/>
      <c r="I230" s="118" t="s">
        <v>447</v>
      </c>
    </row>
    <row r="231" spans="1:9" ht="45.75" hidden="1" customHeight="1">
      <c r="A231" s="996"/>
      <c r="B231" s="1015"/>
      <c r="C231" s="924"/>
      <c r="D231" s="924"/>
      <c r="E231" s="924"/>
      <c r="F231" s="924"/>
      <c r="G231" s="924"/>
      <c r="H231" s="924"/>
      <c r="I231" s="119" t="s">
        <v>448</v>
      </c>
    </row>
    <row r="232" spans="1:9" ht="15.75" hidden="1" thickBot="1">
      <c r="A232" s="120" t="s">
        <v>449</v>
      </c>
      <c r="B232" s="121" t="s">
        <v>102</v>
      </c>
      <c r="C232" s="122" t="s">
        <v>31</v>
      </c>
      <c r="D232" s="122" t="s">
        <v>32</v>
      </c>
      <c r="E232" s="122" t="s">
        <v>103</v>
      </c>
      <c r="F232" s="122" t="s">
        <v>104</v>
      </c>
      <c r="G232" s="122" t="s">
        <v>105</v>
      </c>
      <c r="H232" s="122" t="s">
        <v>106</v>
      </c>
      <c r="I232" s="120" t="s">
        <v>107</v>
      </c>
    </row>
    <row r="233" spans="1:9" ht="15.75" hidden="1" thickBot="1">
      <c r="A233" s="1036" t="s">
        <v>450</v>
      </c>
      <c r="B233" s="1031" t="s">
        <v>40</v>
      </c>
      <c r="C233" s="1038" t="s">
        <v>40</v>
      </c>
      <c r="D233" s="1038">
        <v>2</v>
      </c>
      <c r="E233" s="1038" t="s">
        <v>40</v>
      </c>
      <c r="F233" s="1038" t="s">
        <v>40</v>
      </c>
      <c r="G233" s="1038" t="s">
        <v>40</v>
      </c>
      <c r="H233" s="1040">
        <v>3</v>
      </c>
      <c r="I233" s="123" t="s">
        <v>451</v>
      </c>
    </row>
    <row r="234" spans="1:9" ht="26.25" hidden="1" thickBot="1">
      <c r="A234" s="1039"/>
      <c r="B234" s="1031"/>
      <c r="C234" s="1038"/>
      <c r="D234" s="1038"/>
      <c r="E234" s="1038"/>
      <c r="F234" s="1038"/>
      <c r="G234" s="1038"/>
      <c r="H234" s="1040"/>
      <c r="I234" s="124" t="s">
        <v>452</v>
      </c>
    </row>
    <row r="235" spans="1:9" ht="26.25" hidden="1" thickBot="1">
      <c r="A235" s="1039"/>
      <c r="B235" s="1031"/>
      <c r="C235" s="1038"/>
      <c r="D235" s="1038"/>
      <c r="E235" s="1038"/>
      <c r="F235" s="1038"/>
      <c r="G235" s="1038"/>
      <c r="H235" s="1040"/>
      <c r="I235" s="125" t="s">
        <v>453</v>
      </c>
    </row>
    <row r="236" spans="1:9" ht="15.75" hidden="1" thickBot="1">
      <c r="A236" s="1037"/>
      <c r="B236" s="1031"/>
      <c r="C236" s="1038"/>
      <c r="D236" s="1038"/>
      <c r="E236" s="1038"/>
      <c r="F236" s="1038"/>
      <c r="G236" s="1038"/>
      <c r="H236" s="1040"/>
      <c r="I236" s="124" t="s">
        <v>454</v>
      </c>
    </row>
    <row r="237" spans="1:9" ht="26.25" hidden="1" thickBot="1">
      <c r="A237" s="1036" t="s">
        <v>455</v>
      </c>
      <c r="B237" s="1031" t="s">
        <v>40</v>
      </c>
      <c r="C237" s="1038" t="s">
        <v>40</v>
      </c>
      <c r="D237" s="1038">
        <v>2</v>
      </c>
      <c r="E237" s="1038" t="s">
        <v>40</v>
      </c>
      <c r="F237" s="1038" t="s">
        <v>40</v>
      </c>
      <c r="G237" s="1038" t="s">
        <v>40</v>
      </c>
      <c r="H237" s="1040">
        <v>3</v>
      </c>
      <c r="I237" s="123" t="s">
        <v>456</v>
      </c>
    </row>
    <row r="238" spans="1:9" ht="39" hidden="1" thickBot="1">
      <c r="A238" s="1037"/>
      <c r="B238" s="1031"/>
      <c r="C238" s="1038"/>
      <c r="D238" s="1038"/>
      <c r="E238" s="1038"/>
      <c r="F238" s="1038"/>
      <c r="G238" s="1038"/>
      <c r="H238" s="1040"/>
      <c r="I238" s="126" t="s">
        <v>457</v>
      </c>
    </row>
    <row r="239" spans="1:9" ht="15.75" hidden="1" thickBot="1">
      <c r="A239" s="127" t="s">
        <v>458</v>
      </c>
      <c r="B239" s="1031" t="s">
        <v>40</v>
      </c>
      <c r="C239" s="1038" t="s">
        <v>40</v>
      </c>
      <c r="D239" s="1038">
        <v>2</v>
      </c>
      <c r="E239" s="1038" t="s">
        <v>40</v>
      </c>
      <c r="F239" s="1038" t="s">
        <v>40</v>
      </c>
      <c r="G239" s="1038" t="s">
        <v>40</v>
      </c>
      <c r="H239" s="1038">
        <v>3</v>
      </c>
      <c r="I239" s="1044" t="s">
        <v>459</v>
      </c>
    </row>
    <row r="240" spans="1:9" ht="18" hidden="1" thickBot="1">
      <c r="A240" s="98" t="s">
        <v>460</v>
      </c>
      <c r="B240" s="1031"/>
      <c r="C240" s="1038"/>
      <c r="D240" s="1038"/>
      <c r="E240" s="1038"/>
      <c r="F240" s="1038"/>
      <c r="G240" s="1038"/>
      <c r="H240" s="1038"/>
      <c r="I240" s="967"/>
    </row>
    <row r="241" spans="1:9" ht="18" hidden="1" thickBot="1">
      <c r="A241" s="101" t="s">
        <v>461</v>
      </c>
      <c r="B241" s="1031"/>
      <c r="C241" s="1038"/>
      <c r="D241" s="1038"/>
      <c r="E241" s="1038"/>
      <c r="F241" s="1038"/>
      <c r="G241" s="1038"/>
      <c r="H241" s="1038"/>
      <c r="I241" s="967"/>
    </row>
    <row r="242" spans="1:9" ht="15.75" hidden="1" thickBot="1">
      <c r="A242" s="127" t="s">
        <v>462</v>
      </c>
      <c r="B242" s="1031" t="s">
        <v>40</v>
      </c>
      <c r="C242" s="1038" t="s">
        <v>40</v>
      </c>
      <c r="D242" s="1038" t="s">
        <v>40</v>
      </c>
      <c r="E242" s="1038" t="s">
        <v>40</v>
      </c>
      <c r="F242" s="1038" t="s">
        <v>40</v>
      </c>
      <c r="G242" s="1038" t="s">
        <v>40</v>
      </c>
      <c r="H242" s="1038">
        <v>2</v>
      </c>
      <c r="I242" s="967" t="s">
        <v>463</v>
      </c>
    </row>
    <row r="243" spans="1:9" ht="18" hidden="1" thickBot="1">
      <c r="A243" s="98" t="s">
        <v>464</v>
      </c>
      <c r="B243" s="1031"/>
      <c r="C243" s="1038"/>
      <c r="D243" s="1038"/>
      <c r="E243" s="1038"/>
      <c r="F243" s="1038"/>
      <c r="G243" s="1038"/>
      <c r="H243" s="1038"/>
      <c r="I243" s="967"/>
    </row>
    <row r="244" spans="1:9" ht="18" hidden="1" thickBot="1">
      <c r="A244" s="98" t="s">
        <v>465</v>
      </c>
      <c r="B244" s="1031"/>
      <c r="C244" s="1038"/>
      <c r="D244" s="1038"/>
      <c r="E244" s="1038"/>
      <c r="F244" s="1038"/>
      <c r="G244" s="1038"/>
      <c r="H244" s="1038"/>
      <c r="I244" s="967"/>
    </row>
    <row r="245" spans="1:9" ht="18" hidden="1" thickBot="1">
      <c r="A245" s="101" t="s">
        <v>466</v>
      </c>
      <c r="B245" s="1031"/>
      <c r="C245" s="1038"/>
      <c r="D245" s="1038"/>
      <c r="E245" s="1038"/>
      <c r="F245" s="1038"/>
      <c r="G245" s="1038"/>
      <c r="H245" s="1038"/>
      <c r="I245" s="967"/>
    </row>
    <row r="246" spans="1:9" ht="26.25" hidden="1" thickBot="1">
      <c r="A246" s="128" t="s">
        <v>467</v>
      </c>
      <c r="B246" s="129" t="s">
        <v>40</v>
      </c>
      <c r="C246" s="130" t="s">
        <v>40</v>
      </c>
      <c r="D246" s="130" t="s">
        <v>40</v>
      </c>
      <c r="E246" s="130" t="s">
        <v>40</v>
      </c>
      <c r="F246" s="130" t="s">
        <v>40</v>
      </c>
      <c r="G246" s="130" t="s">
        <v>40</v>
      </c>
      <c r="H246" s="130">
        <v>2</v>
      </c>
      <c r="I246" s="48" t="s">
        <v>468</v>
      </c>
    </row>
    <row r="247" spans="1:9" ht="15.75" hidden="1" thickBot="1">
      <c r="A247" s="131" t="s">
        <v>469</v>
      </c>
      <c r="B247" s="121" t="s">
        <v>102</v>
      </c>
      <c r="C247" s="122" t="s">
        <v>31</v>
      </c>
      <c r="D247" s="122" t="s">
        <v>32</v>
      </c>
      <c r="E247" s="122" t="s">
        <v>103</v>
      </c>
      <c r="F247" s="122" t="s">
        <v>104</v>
      </c>
      <c r="G247" s="122" t="s">
        <v>105</v>
      </c>
      <c r="H247" s="122" t="s">
        <v>106</v>
      </c>
      <c r="I247" s="121" t="s">
        <v>107</v>
      </c>
    </row>
    <row r="248" spans="1:9" s="134" customFormat="1" ht="45" hidden="1" customHeight="1">
      <c r="A248" s="132" t="s">
        <v>470</v>
      </c>
      <c r="B248" s="133" t="s">
        <v>40</v>
      </c>
      <c r="C248" s="130" t="s">
        <v>40</v>
      </c>
      <c r="D248" s="130">
        <v>2</v>
      </c>
      <c r="E248" s="130" t="s">
        <v>40</v>
      </c>
      <c r="F248" s="130" t="s">
        <v>40</v>
      </c>
      <c r="G248" s="130">
        <v>3</v>
      </c>
      <c r="H248" s="130" t="s">
        <v>40</v>
      </c>
      <c r="I248" s="48" t="s">
        <v>471</v>
      </c>
    </row>
    <row r="249" spans="1:9" ht="24.75" hidden="1" customHeight="1">
      <c r="A249" s="1048" t="s">
        <v>472</v>
      </c>
      <c r="B249" s="135" t="s">
        <v>435</v>
      </c>
      <c r="C249" s="1049" t="s">
        <v>40</v>
      </c>
      <c r="D249" s="1038" t="s">
        <v>40</v>
      </c>
      <c r="E249" s="1038" t="s">
        <v>40</v>
      </c>
      <c r="F249" s="1038" t="s">
        <v>40</v>
      </c>
      <c r="G249" s="1038">
        <v>3</v>
      </c>
      <c r="H249" s="1038" t="s">
        <v>40</v>
      </c>
      <c r="I249" s="967" t="s">
        <v>473</v>
      </c>
    </row>
    <row r="250" spans="1:9" ht="46.5" hidden="1" customHeight="1">
      <c r="A250" s="1048"/>
      <c r="B250" s="136" t="s">
        <v>474</v>
      </c>
      <c r="C250" s="1049"/>
      <c r="D250" s="1038"/>
      <c r="E250" s="1038"/>
      <c r="F250" s="1038"/>
      <c r="G250" s="1038"/>
      <c r="H250" s="1038"/>
      <c r="I250" s="967"/>
    </row>
    <row r="251" spans="1:9" ht="24" thickBot="1">
      <c r="A251" s="1045" t="s">
        <v>475</v>
      </c>
      <c r="B251" s="1046"/>
      <c r="C251" s="1046"/>
      <c r="D251" s="1046"/>
      <c r="E251" s="1046"/>
      <c r="F251" s="1046"/>
      <c r="G251" s="1046"/>
      <c r="H251" s="1046"/>
      <c r="I251" s="1047"/>
    </row>
    <row r="252" spans="1:9" ht="19.5" thickBot="1">
      <c r="A252" s="964" t="s">
        <v>476</v>
      </c>
      <c r="B252" s="965"/>
      <c r="C252" s="965"/>
      <c r="D252" s="965"/>
      <c r="E252" s="965"/>
      <c r="F252" s="965"/>
      <c r="G252" s="965"/>
      <c r="H252" s="965"/>
      <c r="I252" s="966"/>
    </row>
    <row r="253" spans="1:9" ht="15.75" thickBot="1">
      <c r="A253" s="57" t="s">
        <v>477</v>
      </c>
      <c r="B253" s="39" t="s">
        <v>102</v>
      </c>
      <c r="C253" s="40" t="s">
        <v>31</v>
      </c>
      <c r="D253" s="40" t="s">
        <v>32</v>
      </c>
      <c r="E253" s="40" t="s">
        <v>103</v>
      </c>
      <c r="F253" s="40" t="s">
        <v>104</v>
      </c>
      <c r="G253" s="40" t="s">
        <v>105</v>
      </c>
      <c r="H253" s="40" t="s">
        <v>106</v>
      </c>
      <c r="I253" s="57" t="s">
        <v>107</v>
      </c>
    </row>
    <row r="254" spans="1:9">
      <c r="A254" s="58" t="s">
        <v>478</v>
      </c>
      <c r="B254" s="925" t="s">
        <v>40</v>
      </c>
      <c r="C254" s="922">
        <v>2</v>
      </c>
      <c r="D254" s="922" t="s">
        <v>40</v>
      </c>
      <c r="E254" s="922">
        <v>3</v>
      </c>
      <c r="F254" s="922">
        <v>3</v>
      </c>
      <c r="G254" s="922" t="s">
        <v>40</v>
      </c>
      <c r="H254" s="976" t="s">
        <v>40</v>
      </c>
      <c r="I254" s="1024" t="s">
        <v>479</v>
      </c>
    </row>
    <row r="255" spans="1:9" ht="45">
      <c r="A255" s="140" t="s">
        <v>480</v>
      </c>
      <c r="B255" s="926"/>
      <c r="C255" s="923"/>
      <c r="D255" s="923"/>
      <c r="E255" s="923"/>
      <c r="F255" s="923"/>
      <c r="G255" s="923"/>
      <c r="H255" s="977"/>
      <c r="I255" s="993"/>
    </row>
    <row r="256" spans="1:9" ht="60.75" customHeight="1">
      <c r="A256" s="141" t="s">
        <v>481</v>
      </c>
      <c r="B256" s="926"/>
      <c r="C256" s="923"/>
      <c r="D256" s="923"/>
      <c r="E256" s="923"/>
      <c r="F256" s="923"/>
      <c r="G256" s="923"/>
      <c r="H256" s="977"/>
      <c r="I256" s="993" t="s">
        <v>482</v>
      </c>
    </row>
    <row r="257" spans="1:9" ht="15.75" thickBot="1">
      <c r="A257" s="142" t="s">
        <v>483</v>
      </c>
      <c r="B257" s="927"/>
      <c r="C257" s="924"/>
      <c r="D257" s="924"/>
      <c r="E257" s="924"/>
      <c r="F257" s="924"/>
      <c r="G257" s="924"/>
      <c r="H257" s="978"/>
      <c r="I257" s="993"/>
    </row>
    <row r="258" spans="1:9" ht="129.75" customHeight="1" thickBot="1">
      <c r="A258" s="996" t="s">
        <v>484</v>
      </c>
      <c r="B258" s="967" t="s">
        <v>40</v>
      </c>
      <c r="C258" s="968">
        <v>2</v>
      </c>
      <c r="D258" s="968" t="s">
        <v>40</v>
      </c>
      <c r="E258" s="968">
        <v>3</v>
      </c>
      <c r="F258" s="968">
        <v>3</v>
      </c>
      <c r="G258" s="968" t="s">
        <v>40</v>
      </c>
      <c r="H258" s="971" t="s">
        <v>40</v>
      </c>
      <c r="I258" s="43" t="s">
        <v>485</v>
      </c>
    </row>
    <row r="259" spans="1:9" ht="98.25" customHeight="1" thickBot="1">
      <c r="A259" s="975"/>
      <c r="B259" s="967"/>
      <c r="C259" s="968"/>
      <c r="D259" s="968"/>
      <c r="E259" s="968"/>
      <c r="F259" s="968"/>
      <c r="G259" s="968"/>
      <c r="H259" s="971"/>
      <c r="I259" s="44" t="s">
        <v>486</v>
      </c>
    </row>
    <row r="260" spans="1:9" ht="45.75" thickBot="1">
      <c r="A260" s="41" t="s">
        <v>487</v>
      </c>
      <c r="B260" s="143" t="s">
        <v>40</v>
      </c>
      <c r="C260" s="144" t="s">
        <v>40</v>
      </c>
      <c r="D260" s="144" t="s">
        <v>40</v>
      </c>
      <c r="E260" s="46">
        <v>3</v>
      </c>
      <c r="F260" s="46" t="s">
        <v>40</v>
      </c>
      <c r="G260" s="46" t="s">
        <v>40</v>
      </c>
      <c r="H260" s="46" t="s">
        <v>40</v>
      </c>
      <c r="I260" s="47" t="s">
        <v>488</v>
      </c>
    </row>
    <row r="261" spans="1:9" ht="35.1" customHeight="1" thickBot="1">
      <c r="A261" s="39" t="s">
        <v>489</v>
      </c>
      <c r="B261" s="39" t="s">
        <v>102</v>
      </c>
      <c r="C261" s="40" t="s">
        <v>31</v>
      </c>
      <c r="D261" s="40" t="s">
        <v>32</v>
      </c>
      <c r="E261" s="40" t="s">
        <v>103</v>
      </c>
      <c r="F261" s="40" t="s">
        <v>104</v>
      </c>
      <c r="G261" s="40" t="s">
        <v>105</v>
      </c>
      <c r="H261" s="40" t="s">
        <v>106</v>
      </c>
      <c r="I261" s="57" t="s">
        <v>107</v>
      </c>
    </row>
    <row r="262" spans="1:9" ht="15.75" customHeight="1" thickBot="1">
      <c r="A262" s="975" t="s">
        <v>490</v>
      </c>
      <c r="B262" s="979" t="s">
        <v>40</v>
      </c>
      <c r="C262" s="968" t="s">
        <v>40</v>
      </c>
      <c r="D262" s="968">
        <v>2</v>
      </c>
      <c r="E262" s="976">
        <v>3</v>
      </c>
      <c r="F262" s="990"/>
      <c r="G262" s="990"/>
      <c r="H262" s="1050"/>
      <c r="I262" s="43" t="s">
        <v>491</v>
      </c>
    </row>
    <row r="263" spans="1:9" ht="60.75" thickBot="1">
      <c r="A263" s="975"/>
      <c r="B263" s="979"/>
      <c r="C263" s="968"/>
      <c r="D263" s="968"/>
      <c r="E263" s="978"/>
      <c r="F263" s="992"/>
      <c r="G263" s="992"/>
      <c r="H263" s="1018"/>
      <c r="I263" s="44" t="s">
        <v>492</v>
      </c>
    </row>
    <row r="264" spans="1:9" ht="30.75" thickBot="1">
      <c r="A264" s="41" t="s">
        <v>493</v>
      </c>
      <c r="B264" s="45" t="s">
        <v>245</v>
      </c>
      <c r="C264" s="46" t="s">
        <v>40</v>
      </c>
      <c r="D264" s="46">
        <v>2</v>
      </c>
      <c r="E264" s="46" t="s">
        <v>40</v>
      </c>
      <c r="F264" s="46" t="s">
        <v>40</v>
      </c>
      <c r="G264" s="46">
        <v>3</v>
      </c>
      <c r="H264" s="46" t="s">
        <v>40</v>
      </c>
      <c r="I264" s="1032" t="s">
        <v>494</v>
      </c>
    </row>
    <row r="265" spans="1:9" ht="15.75" thickBot="1">
      <c r="A265" s="41" t="s">
        <v>495</v>
      </c>
      <c r="B265" s="45" t="s">
        <v>40</v>
      </c>
      <c r="C265" s="46" t="s">
        <v>40</v>
      </c>
      <c r="D265" s="46">
        <v>2</v>
      </c>
      <c r="E265" s="46" t="s">
        <v>40</v>
      </c>
      <c r="F265" s="46" t="s">
        <v>40</v>
      </c>
      <c r="G265" s="46">
        <v>3</v>
      </c>
      <c r="H265" s="46" t="s">
        <v>40</v>
      </c>
      <c r="I265" s="969"/>
    </row>
    <row r="266" spans="1:9" ht="15.75" thickBot="1">
      <c r="A266" s="41" t="s">
        <v>496</v>
      </c>
      <c r="B266" s="45" t="s">
        <v>40</v>
      </c>
      <c r="C266" s="46" t="s">
        <v>40</v>
      </c>
      <c r="D266" s="46" t="s">
        <v>40</v>
      </c>
      <c r="E266" s="46">
        <v>2</v>
      </c>
      <c r="F266" s="46" t="s">
        <v>40</v>
      </c>
      <c r="G266" s="46" t="s">
        <v>40</v>
      </c>
      <c r="H266" s="46" t="s">
        <v>40</v>
      </c>
      <c r="I266" s="51" t="s">
        <v>497</v>
      </c>
    </row>
    <row r="267" spans="1:9" s="66" customFormat="1" ht="19.5" thickBot="1">
      <c r="A267" s="974" t="s">
        <v>498</v>
      </c>
      <c r="B267" s="974"/>
      <c r="C267" s="974"/>
      <c r="D267" s="974"/>
      <c r="E267" s="974"/>
      <c r="F267" s="1051"/>
      <c r="G267" s="1051"/>
      <c r="H267" s="1052"/>
      <c r="I267" s="1052"/>
    </row>
    <row r="268" spans="1:9" ht="30.75" thickBot="1">
      <c r="A268" s="39" t="s">
        <v>499</v>
      </c>
      <c r="B268" s="39" t="s">
        <v>102</v>
      </c>
      <c r="C268" s="40" t="s">
        <v>31</v>
      </c>
      <c r="D268" s="40" t="s">
        <v>32</v>
      </c>
      <c r="E268" s="40" t="s">
        <v>103</v>
      </c>
      <c r="F268" s="40" t="s">
        <v>104</v>
      </c>
      <c r="G268" s="40" t="s">
        <v>105</v>
      </c>
      <c r="H268" s="40" t="s">
        <v>106</v>
      </c>
      <c r="I268" s="57" t="s">
        <v>107</v>
      </c>
    </row>
    <row r="269" spans="1:9" ht="30.75" thickBot="1">
      <c r="A269" s="975" t="s">
        <v>500</v>
      </c>
      <c r="B269" s="967" t="s">
        <v>40</v>
      </c>
      <c r="C269" s="968">
        <v>2</v>
      </c>
      <c r="D269" s="968" t="s">
        <v>40</v>
      </c>
      <c r="E269" s="1008"/>
      <c r="F269" s="968">
        <v>3</v>
      </c>
      <c r="G269" s="968"/>
      <c r="H269" s="1010"/>
      <c r="I269" s="43" t="s">
        <v>501</v>
      </c>
    </row>
    <row r="270" spans="1:9" ht="15.75" thickBot="1">
      <c r="A270" s="975"/>
      <c r="B270" s="967"/>
      <c r="C270" s="968"/>
      <c r="D270" s="968"/>
      <c r="E270" s="1008"/>
      <c r="F270" s="968"/>
      <c r="G270" s="968"/>
      <c r="H270" s="1010"/>
      <c r="I270" s="44" t="s">
        <v>502</v>
      </c>
    </row>
    <row r="271" spans="1:9" ht="35.1" customHeight="1" thickBot="1">
      <c r="A271" s="57" t="s">
        <v>503</v>
      </c>
      <c r="B271" s="39" t="s">
        <v>102</v>
      </c>
      <c r="C271" s="40" t="s">
        <v>31</v>
      </c>
      <c r="D271" s="40" t="s">
        <v>32</v>
      </c>
      <c r="E271" s="40" t="s">
        <v>103</v>
      </c>
      <c r="F271" s="40" t="s">
        <v>104</v>
      </c>
      <c r="G271" s="40" t="s">
        <v>105</v>
      </c>
      <c r="H271" s="40" t="s">
        <v>106</v>
      </c>
      <c r="I271" s="77" t="s">
        <v>107</v>
      </c>
    </row>
    <row r="272" spans="1:9" ht="45.75" thickBot="1">
      <c r="A272" s="58" t="s">
        <v>504</v>
      </c>
      <c r="B272" s="985" t="s">
        <v>201</v>
      </c>
      <c r="C272" s="968">
        <v>2</v>
      </c>
      <c r="D272" s="968" t="s">
        <v>40</v>
      </c>
      <c r="E272" s="968">
        <v>3</v>
      </c>
      <c r="F272" s="968">
        <v>3</v>
      </c>
      <c r="G272" s="968">
        <v>3</v>
      </c>
      <c r="H272" s="971" t="s">
        <v>40</v>
      </c>
      <c r="I272" s="43" t="s">
        <v>505</v>
      </c>
    </row>
    <row r="273" spans="1:9" ht="60.75" thickBot="1">
      <c r="A273" s="1002" t="s">
        <v>506</v>
      </c>
      <c r="B273" s="985"/>
      <c r="C273" s="968"/>
      <c r="D273" s="968"/>
      <c r="E273" s="968"/>
      <c r="F273" s="968"/>
      <c r="G273" s="968"/>
      <c r="H273" s="971"/>
      <c r="I273" s="55" t="s">
        <v>507</v>
      </c>
    </row>
    <row r="274" spans="1:9" ht="30.75" thickBot="1">
      <c r="A274" s="1055"/>
      <c r="B274" s="985"/>
      <c r="C274" s="968"/>
      <c r="D274" s="968"/>
      <c r="E274" s="968"/>
      <c r="F274" s="968"/>
      <c r="G274" s="968"/>
      <c r="H274" s="971"/>
      <c r="I274" s="44" t="s">
        <v>508</v>
      </c>
    </row>
    <row r="275" spans="1:9" ht="35.1" customHeight="1" thickBot="1">
      <c r="A275" s="68" t="s">
        <v>509</v>
      </c>
      <c r="B275" s="39" t="s">
        <v>102</v>
      </c>
      <c r="C275" s="40" t="s">
        <v>31</v>
      </c>
      <c r="D275" s="40" t="s">
        <v>32</v>
      </c>
      <c r="E275" s="40" t="s">
        <v>103</v>
      </c>
      <c r="F275" s="40" t="s">
        <v>104</v>
      </c>
      <c r="G275" s="40" t="s">
        <v>105</v>
      </c>
      <c r="H275" s="40" t="s">
        <v>106</v>
      </c>
      <c r="I275" s="77" t="s">
        <v>107</v>
      </c>
    </row>
    <row r="276" spans="1:9" ht="30.75" thickBot="1">
      <c r="A276" s="975" t="s">
        <v>510</v>
      </c>
      <c r="B276" s="967" t="s">
        <v>40</v>
      </c>
      <c r="C276" s="968">
        <v>2</v>
      </c>
      <c r="D276" s="968" t="s">
        <v>40</v>
      </c>
      <c r="E276" s="968">
        <v>3</v>
      </c>
      <c r="F276" s="968">
        <v>3</v>
      </c>
      <c r="G276" s="968">
        <v>3</v>
      </c>
      <c r="H276" s="971" t="s">
        <v>40</v>
      </c>
      <c r="I276" s="43" t="s">
        <v>511</v>
      </c>
    </row>
    <row r="277" spans="1:9" ht="30.75" thickBot="1">
      <c r="A277" s="975"/>
      <c r="B277" s="967"/>
      <c r="C277" s="968"/>
      <c r="D277" s="968"/>
      <c r="E277" s="968"/>
      <c r="F277" s="968"/>
      <c r="G277" s="968"/>
      <c r="H277" s="971"/>
      <c r="I277" s="55" t="s">
        <v>512</v>
      </c>
    </row>
    <row r="278" spans="1:9" ht="30.75" thickBot="1">
      <c r="A278" s="975"/>
      <c r="B278" s="967"/>
      <c r="C278" s="968"/>
      <c r="D278" s="968"/>
      <c r="E278" s="968"/>
      <c r="F278" s="968"/>
      <c r="G278" s="968"/>
      <c r="H278" s="971"/>
      <c r="I278" s="55" t="s">
        <v>513</v>
      </c>
    </row>
    <row r="279" spans="1:9" ht="15.75" thickBot="1">
      <c r="A279" s="975" t="s">
        <v>514</v>
      </c>
      <c r="B279" s="979" t="s">
        <v>40</v>
      </c>
      <c r="C279" s="968">
        <v>2</v>
      </c>
      <c r="D279" s="968" t="s">
        <v>40</v>
      </c>
      <c r="E279" s="968" t="s">
        <v>40</v>
      </c>
      <c r="F279" s="968" t="s">
        <v>40</v>
      </c>
      <c r="G279" s="968" t="s">
        <v>40</v>
      </c>
      <c r="H279" s="971">
        <v>3</v>
      </c>
      <c r="I279" s="43" t="s">
        <v>515</v>
      </c>
    </row>
    <row r="280" spans="1:9" ht="30.75" thickBot="1">
      <c r="A280" s="975"/>
      <c r="B280" s="979"/>
      <c r="C280" s="968"/>
      <c r="D280" s="968"/>
      <c r="E280" s="968"/>
      <c r="F280" s="968"/>
      <c r="G280" s="968"/>
      <c r="H280" s="971"/>
      <c r="I280" s="55" t="s">
        <v>516</v>
      </c>
    </row>
    <row r="281" spans="1:9" ht="15.75" thickBot="1">
      <c r="A281" s="975"/>
      <c r="B281" s="979"/>
      <c r="C281" s="968"/>
      <c r="D281" s="968"/>
      <c r="E281" s="968"/>
      <c r="F281" s="968"/>
      <c r="G281" s="968"/>
      <c r="H281" s="971"/>
      <c r="I281" s="55" t="s">
        <v>517</v>
      </c>
    </row>
    <row r="282" spans="1:9" ht="135.75" thickBot="1">
      <c r="A282" s="975"/>
      <c r="B282" s="979"/>
      <c r="C282" s="968"/>
      <c r="D282" s="968"/>
      <c r="E282" s="968"/>
      <c r="F282" s="968"/>
      <c r="G282" s="968"/>
      <c r="H282" s="971"/>
      <c r="I282" s="44" t="s">
        <v>518</v>
      </c>
    </row>
    <row r="283" spans="1:9" ht="19.5" thickBot="1">
      <c r="A283" s="974" t="s">
        <v>701</v>
      </c>
      <c r="B283" s="974"/>
      <c r="C283" s="974"/>
      <c r="D283" s="974"/>
      <c r="E283" s="974"/>
      <c r="F283" s="974"/>
      <c r="G283" s="974"/>
      <c r="H283" s="974"/>
      <c r="I283" s="1057"/>
    </row>
    <row r="284" spans="1:9" ht="15.75" hidden="1" thickBot="1">
      <c r="A284" s="39" t="s">
        <v>519</v>
      </c>
      <c r="B284" s="39" t="s">
        <v>102</v>
      </c>
      <c r="C284" s="40" t="s">
        <v>31</v>
      </c>
      <c r="D284" s="40" t="s">
        <v>32</v>
      </c>
      <c r="E284" s="40" t="s">
        <v>103</v>
      </c>
      <c r="F284" s="40" t="s">
        <v>104</v>
      </c>
      <c r="G284" s="40" t="s">
        <v>105</v>
      </c>
      <c r="H284" s="40" t="s">
        <v>106</v>
      </c>
      <c r="I284" s="57" t="s">
        <v>107</v>
      </c>
    </row>
    <row r="285" spans="1:9" ht="90.75" hidden="1" thickBot="1">
      <c r="A285" s="41" t="s">
        <v>520</v>
      </c>
      <c r="B285" s="979" t="s">
        <v>40</v>
      </c>
      <c r="C285" s="968" t="s">
        <v>40</v>
      </c>
      <c r="D285" s="968">
        <v>2</v>
      </c>
      <c r="E285" s="968" t="s">
        <v>40</v>
      </c>
      <c r="F285" s="968" t="s">
        <v>40</v>
      </c>
      <c r="G285" s="968" t="s">
        <v>40</v>
      </c>
      <c r="H285" s="971" t="s">
        <v>40</v>
      </c>
      <c r="I285" s="43" t="s">
        <v>521</v>
      </c>
    </row>
    <row r="286" spans="1:9" ht="35.25" hidden="1" customHeight="1">
      <c r="A286" s="166" t="s">
        <v>522</v>
      </c>
      <c r="B286" s="979"/>
      <c r="C286" s="968"/>
      <c r="D286" s="968"/>
      <c r="E286" s="968"/>
      <c r="F286" s="968"/>
      <c r="G286" s="968"/>
      <c r="H286" s="971"/>
      <c r="I286" s="993" t="s">
        <v>523</v>
      </c>
    </row>
    <row r="287" spans="1:9" ht="33" hidden="1" thickBot="1">
      <c r="A287" s="166" t="s">
        <v>524</v>
      </c>
      <c r="B287" s="1042"/>
      <c r="C287" s="968"/>
      <c r="D287" s="968"/>
      <c r="E287" s="968"/>
      <c r="F287" s="968"/>
      <c r="G287" s="968"/>
      <c r="H287" s="971"/>
      <c r="I287" s="993"/>
    </row>
    <row r="288" spans="1:9" ht="60.75" hidden="1" thickBot="1">
      <c r="A288" s="1048" t="s">
        <v>525</v>
      </c>
      <c r="B288" s="135" t="s">
        <v>245</v>
      </c>
      <c r="C288" s="997" t="s">
        <v>40</v>
      </c>
      <c r="D288" s="968">
        <v>2</v>
      </c>
      <c r="E288" s="968">
        <v>3</v>
      </c>
      <c r="F288" s="968" t="s">
        <v>40</v>
      </c>
      <c r="G288" s="968" t="s">
        <v>40</v>
      </c>
      <c r="H288" s="971" t="s">
        <v>40</v>
      </c>
      <c r="I288" s="43" t="s">
        <v>526</v>
      </c>
    </row>
    <row r="289" spans="1:9" ht="45.75" hidden="1" thickBot="1">
      <c r="A289" s="1054"/>
      <c r="B289" s="136" t="s">
        <v>249</v>
      </c>
      <c r="C289" s="997"/>
      <c r="D289" s="968"/>
      <c r="E289" s="968"/>
      <c r="F289" s="968"/>
      <c r="G289" s="968"/>
      <c r="H289" s="971"/>
      <c r="I289" s="55" t="s">
        <v>527</v>
      </c>
    </row>
    <row r="290" spans="1:9" ht="45.75" hidden="1" thickBot="1">
      <c r="A290" s="127" t="s">
        <v>528</v>
      </c>
      <c r="B290" s="1058"/>
      <c r="C290" s="968" t="s">
        <v>40</v>
      </c>
      <c r="D290" s="968">
        <v>2</v>
      </c>
      <c r="E290" s="968" t="s">
        <v>40</v>
      </c>
      <c r="F290" s="968" t="s">
        <v>40</v>
      </c>
      <c r="G290" s="968" t="s">
        <v>40</v>
      </c>
      <c r="H290" s="971" t="s">
        <v>40</v>
      </c>
      <c r="I290" s="43" t="s">
        <v>529</v>
      </c>
    </row>
    <row r="291" spans="1:9" ht="30.75" hidden="1" thickBot="1">
      <c r="A291" s="147" t="s">
        <v>530</v>
      </c>
      <c r="B291" s="1059"/>
      <c r="C291" s="968"/>
      <c r="D291" s="968"/>
      <c r="E291" s="968"/>
      <c r="F291" s="968"/>
      <c r="G291" s="968"/>
      <c r="H291" s="971"/>
      <c r="I291" s="55" t="s">
        <v>531</v>
      </c>
    </row>
    <row r="292" spans="1:9" ht="75.75" hidden="1" thickBot="1">
      <c r="A292" s="127" t="s">
        <v>532</v>
      </c>
      <c r="B292" s="148"/>
      <c r="C292" s="997" t="s">
        <v>40</v>
      </c>
      <c r="D292" s="968" t="s">
        <v>40</v>
      </c>
      <c r="E292" s="968" t="s">
        <v>40</v>
      </c>
      <c r="F292" s="968" t="s">
        <v>40</v>
      </c>
      <c r="G292" s="968">
        <v>2</v>
      </c>
      <c r="H292" s="971" t="s">
        <v>40</v>
      </c>
      <c r="I292" s="43" t="s">
        <v>533</v>
      </c>
    </row>
    <row r="293" spans="1:9" ht="45.75" hidden="1" thickBot="1">
      <c r="A293" s="149" t="s">
        <v>534</v>
      </c>
      <c r="B293" s="150"/>
      <c r="C293" s="997"/>
      <c r="D293" s="968"/>
      <c r="E293" s="968"/>
      <c r="F293" s="968"/>
      <c r="G293" s="968"/>
      <c r="H293" s="971"/>
      <c r="I293" s="44" t="s">
        <v>535</v>
      </c>
    </row>
    <row r="294" spans="1:9" ht="75.75" hidden="1" thickBot="1">
      <c r="A294" s="151" t="s">
        <v>536</v>
      </c>
      <c r="B294" s="152" t="s">
        <v>40</v>
      </c>
      <c r="C294" s="46" t="s">
        <v>40</v>
      </c>
      <c r="D294" s="46" t="s">
        <v>40</v>
      </c>
      <c r="E294" s="46" t="s">
        <v>40</v>
      </c>
      <c r="F294" s="46" t="s">
        <v>40</v>
      </c>
      <c r="G294" s="46">
        <v>2</v>
      </c>
      <c r="H294" s="46" t="s">
        <v>40</v>
      </c>
      <c r="I294" s="80" t="s">
        <v>537</v>
      </c>
    </row>
    <row r="295" spans="1:9" ht="102" hidden="1" customHeight="1">
      <c r="A295" s="58" t="s">
        <v>538</v>
      </c>
      <c r="B295" s="1031" t="s">
        <v>40</v>
      </c>
      <c r="C295" s="968" t="s">
        <v>40</v>
      </c>
      <c r="D295" s="968">
        <v>2</v>
      </c>
      <c r="E295" s="968" t="s">
        <v>40</v>
      </c>
      <c r="F295" s="968" t="s">
        <v>40</v>
      </c>
      <c r="G295" s="968" t="s">
        <v>40</v>
      </c>
      <c r="H295" s="971" t="s">
        <v>40</v>
      </c>
      <c r="I295" s="43" t="s">
        <v>539</v>
      </c>
    </row>
    <row r="296" spans="1:9" ht="97.5" hidden="1" customHeight="1">
      <c r="A296" s="59" t="s">
        <v>540</v>
      </c>
      <c r="B296" s="1031"/>
      <c r="C296" s="968"/>
      <c r="D296" s="968"/>
      <c r="E296" s="968"/>
      <c r="F296" s="968"/>
      <c r="G296" s="968"/>
      <c r="H296" s="971"/>
      <c r="I296" s="993" t="s">
        <v>541</v>
      </c>
    </row>
    <row r="297" spans="1:9" ht="30.75" hidden="1" thickBot="1">
      <c r="A297" s="60" t="s">
        <v>542</v>
      </c>
      <c r="B297" s="1031"/>
      <c r="C297" s="968"/>
      <c r="D297" s="968"/>
      <c r="E297" s="968"/>
      <c r="F297" s="968"/>
      <c r="G297" s="968"/>
      <c r="H297" s="971"/>
      <c r="I297" s="994"/>
    </row>
    <row r="298" spans="1:9" ht="30.75" hidden="1" thickBot="1">
      <c r="A298" s="77" t="s">
        <v>543</v>
      </c>
      <c r="B298" s="39" t="s">
        <v>102</v>
      </c>
      <c r="C298" s="40" t="s">
        <v>31</v>
      </c>
      <c r="D298" s="40" t="s">
        <v>32</v>
      </c>
      <c r="E298" s="40" t="s">
        <v>103</v>
      </c>
      <c r="F298" s="40" t="s">
        <v>104</v>
      </c>
      <c r="G298" s="40" t="s">
        <v>105</v>
      </c>
      <c r="H298" s="40" t="s">
        <v>106</v>
      </c>
      <c r="I298" s="68" t="s">
        <v>107</v>
      </c>
    </row>
    <row r="299" spans="1:9" ht="30.75" hidden="1" thickBot="1">
      <c r="A299" s="58" t="s">
        <v>544</v>
      </c>
      <c r="B299" s="985" t="s">
        <v>40</v>
      </c>
      <c r="C299" s="968" t="s">
        <v>40</v>
      </c>
      <c r="D299" s="968" t="s">
        <v>40</v>
      </c>
      <c r="E299" s="968">
        <v>3</v>
      </c>
      <c r="F299" s="968" t="s">
        <v>40</v>
      </c>
      <c r="G299" s="968" t="s">
        <v>40</v>
      </c>
      <c r="H299" s="968" t="s">
        <v>40</v>
      </c>
      <c r="I299" s="969" t="s">
        <v>545</v>
      </c>
    </row>
    <row r="300" spans="1:9" ht="18" hidden="1" thickBot="1">
      <c r="A300" s="98" t="s">
        <v>546</v>
      </c>
      <c r="B300" s="985"/>
      <c r="C300" s="968"/>
      <c r="D300" s="968"/>
      <c r="E300" s="968"/>
      <c r="F300" s="968"/>
      <c r="G300" s="968"/>
      <c r="H300" s="968"/>
      <c r="I300" s="969"/>
    </row>
    <row r="301" spans="1:9" ht="33" hidden="1" thickBot="1">
      <c r="A301" s="101" t="s">
        <v>547</v>
      </c>
      <c r="B301" s="985"/>
      <c r="C301" s="968"/>
      <c r="D301" s="968"/>
      <c r="E301" s="968"/>
      <c r="F301" s="968"/>
      <c r="G301" s="968"/>
      <c r="H301" s="968"/>
      <c r="I301" s="969"/>
    </row>
    <row r="302" spans="1:9" ht="45.75" hidden="1" thickBot="1">
      <c r="A302" s="65" t="s">
        <v>548</v>
      </c>
      <c r="B302" s="48" t="s">
        <v>40</v>
      </c>
      <c r="C302" s="46" t="s">
        <v>40</v>
      </c>
      <c r="D302" s="46" t="s">
        <v>40</v>
      </c>
      <c r="E302" s="46">
        <v>3</v>
      </c>
      <c r="F302" s="46" t="s">
        <v>40</v>
      </c>
      <c r="G302" s="46" t="s">
        <v>40</v>
      </c>
      <c r="H302" s="46" t="s">
        <v>40</v>
      </c>
      <c r="I302" s="51" t="s">
        <v>549</v>
      </c>
    </row>
    <row r="303" spans="1:9" ht="60.75" hidden="1" thickBot="1">
      <c r="A303" s="41" t="s">
        <v>550</v>
      </c>
      <c r="B303" s="45" t="s">
        <v>40</v>
      </c>
      <c r="C303" s="46" t="s">
        <v>40</v>
      </c>
      <c r="D303" s="46" t="s">
        <v>40</v>
      </c>
      <c r="E303" s="46">
        <v>3</v>
      </c>
      <c r="F303" s="46" t="s">
        <v>40</v>
      </c>
      <c r="G303" s="46" t="s">
        <v>40</v>
      </c>
      <c r="H303" s="46" t="s">
        <v>40</v>
      </c>
      <c r="I303" s="51" t="s">
        <v>551</v>
      </c>
    </row>
    <row r="304" spans="1:9" ht="75.75" hidden="1" thickBot="1">
      <c r="A304" s="41" t="s">
        <v>552</v>
      </c>
      <c r="B304" s="45" t="s">
        <v>553</v>
      </c>
      <c r="C304" s="46" t="s">
        <v>40</v>
      </c>
      <c r="D304" s="153" t="s">
        <v>40</v>
      </c>
      <c r="E304" s="46">
        <v>3</v>
      </c>
      <c r="F304" s="46" t="s">
        <v>40</v>
      </c>
      <c r="G304" s="46" t="s">
        <v>40</v>
      </c>
      <c r="H304" s="46" t="s">
        <v>40</v>
      </c>
      <c r="I304" s="51" t="s">
        <v>554</v>
      </c>
    </row>
    <row r="305" spans="1:9" ht="15.75" hidden="1" thickBot="1">
      <c r="A305" s="39" t="s">
        <v>555</v>
      </c>
      <c r="B305" s="57" t="s">
        <v>102</v>
      </c>
      <c r="C305" s="40" t="s">
        <v>31</v>
      </c>
      <c r="D305" s="40" t="s">
        <v>32</v>
      </c>
      <c r="E305" s="40" t="s">
        <v>103</v>
      </c>
      <c r="F305" s="40" t="s">
        <v>104</v>
      </c>
      <c r="G305" s="40" t="s">
        <v>105</v>
      </c>
      <c r="H305" s="40" t="s">
        <v>106</v>
      </c>
      <c r="I305" s="57" t="s">
        <v>107</v>
      </c>
    </row>
    <row r="306" spans="1:9" ht="60.75" hidden="1" customHeight="1">
      <c r="A306" s="1035" t="s">
        <v>556</v>
      </c>
      <c r="B306" s="1060" t="s">
        <v>201</v>
      </c>
      <c r="C306" s="997" t="s">
        <v>40</v>
      </c>
      <c r="D306" s="968">
        <v>2</v>
      </c>
      <c r="E306" s="968">
        <v>3</v>
      </c>
      <c r="F306" s="968" t="s">
        <v>40</v>
      </c>
      <c r="G306" s="968" t="s">
        <v>40</v>
      </c>
      <c r="H306" s="971" t="s">
        <v>40</v>
      </c>
      <c r="I306" s="43" t="s">
        <v>557</v>
      </c>
    </row>
    <row r="307" spans="1:9" ht="30.75" hidden="1" thickBot="1">
      <c r="A307" s="1035"/>
      <c r="B307" s="1061"/>
      <c r="C307" s="997"/>
      <c r="D307" s="968"/>
      <c r="E307" s="968"/>
      <c r="F307" s="968"/>
      <c r="G307" s="968"/>
      <c r="H307" s="971"/>
      <c r="I307" s="55" t="s">
        <v>558</v>
      </c>
    </row>
    <row r="308" spans="1:9" ht="48.75" hidden="1" customHeight="1">
      <c r="A308" s="1035"/>
      <c r="B308" s="112" t="s">
        <v>210</v>
      </c>
      <c r="C308" s="997"/>
      <c r="D308" s="968"/>
      <c r="E308" s="968"/>
      <c r="F308" s="968"/>
      <c r="G308" s="968"/>
      <c r="H308" s="971"/>
      <c r="I308" s="44" t="s">
        <v>559</v>
      </c>
    </row>
    <row r="309" spans="1:9" ht="75.75" hidden="1" thickBot="1">
      <c r="A309" s="41" t="s">
        <v>560</v>
      </c>
      <c r="B309" s="154"/>
      <c r="C309" s="46" t="s">
        <v>40</v>
      </c>
      <c r="D309" s="46">
        <v>2</v>
      </c>
      <c r="E309" s="46" t="s">
        <v>40</v>
      </c>
      <c r="F309" s="46" t="s">
        <v>40</v>
      </c>
      <c r="G309" s="46" t="s">
        <v>40</v>
      </c>
      <c r="H309" s="46" t="s">
        <v>40</v>
      </c>
      <c r="I309" s="47" t="s">
        <v>561</v>
      </c>
    </row>
    <row r="310" spans="1:9" ht="60.75" hidden="1" thickBot="1">
      <c r="A310" s="41" t="s">
        <v>562</v>
      </c>
      <c r="B310" s="45" t="s">
        <v>40</v>
      </c>
      <c r="C310" s="46" t="s">
        <v>40</v>
      </c>
      <c r="D310" s="46">
        <v>2</v>
      </c>
      <c r="E310" s="46" t="s">
        <v>40</v>
      </c>
      <c r="F310" s="46" t="s">
        <v>40</v>
      </c>
      <c r="G310" s="46" t="s">
        <v>40</v>
      </c>
      <c r="H310" s="46">
        <v>3</v>
      </c>
      <c r="I310" s="51" t="s">
        <v>563</v>
      </c>
    </row>
    <row r="311" spans="1:9" ht="60.75" hidden="1" thickBot="1">
      <c r="A311" s="41" t="s">
        <v>564</v>
      </c>
      <c r="B311" s="45" t="s">
        <v>40</v>
      </c>
      <c r="C311" s="46" t="s">
        <v>40</v>
      </c>
      <c r="D311" s="46" t="s">
        <v>40</v>
      </c>
      <c r="E311" s="46" t="s">
        <v>40</v>
      </c>
      <c r="F311" s="46" t="s">
        <v>40</v>
      </c>
      <c r="G311" s="46">
        <v>2</v>
      </c>
      <c r="H311" s="46" t="s">
        <v>40</v>
      </c>
      <c r="I311" s="51" t="s">
        <v>565</v>
      </c>
    </row>
    <row r="312" spans="1:9" ht="30.75" hidden="1" customHeight="1">
      <c r="A312" s="39" t="s">
        <v>566</v>
      </c>
      <c r="B312" s="39" t="s">
        <v>102</v>
      </c>
      <c r="C312" s="40" t="s">
        <v>31</v>
      </c>
      <c r="D312" s="40" t="s">
        <v>32</v>
      </c>
      <c r="E312" s="40" t="s">
        <v>103</v>
      </c>
      <c r="F312" s="40" t="s">
        <v>104</v>
      </c>
      <c r="G312" s="40" t="s">
        <v>105</v>
      </c>
      <c r="H312" s="40" t="s">
        <v>106</v>
      </c>
      <c r="I312" s="57" t="s">
        <v>107</v>
      </c>
    </row>
    <row r="313" spans="1:9" ht="45.75" hidden="1" thickBot="1">
      <c r="A313" s="975" t="s">
        <v>567</v>
      </c>
      <c r="B313" s="967" t="s">
        <v>40</v>
      </c>
      <c r="C313" s="968" t="s">
        <v>40</v>
      </c>
      <c r="D313" s="968" t="s">
        <v>40</v>
      </c>
      <c r="E313" s="968" t="s">
        <v>40</v>
      </c>
      <c r="F313" s="968">
        <v>3</v>
      </c>
      <c r="G313" s="968" t="s">
        <v>40</v>
      </c>
      <c r="H313" s="971" t="s">
        <v>40</v>
      </c>
      <c r="I313" s="43" t="s">
        <v>568</v>
      </c>
    </row>
    <row r="314" spans="1:9" ht="30.75" hidden="1" thickBot="1">
      <c r="A314" s="975"/>
      <c r="B314" s="967"/>
      <c r="C314" s="968"/>
      <c r="D314" s="968"/>
      <c r="E314" s="968"/>
      <c r="F314" s="968"/>
      <c r="G314" s="968"/>
      <c r="H314" s="971"/>
      <c r="I314" s="55" t="s">
        <v>569</v>
      </c>
    </row>
    <row r="315" spans="1:9" ht="30.75" hidden="1" thickBot="1">
      <c r="A315" s="975"/>
      <c r="B315" s="967"/>
      <c r="C315" s="968"/>
      <c r="D315" s="968"/>
      <c r="E315" s="968"/>
      <c r="F315" s="968"/>
      <c r="G315" s="968"/>
      <c r="H315" s="971"/>
      <c r="I315" s="55" t="s">
        <v>570</v>
      </c>
    </row>
    <row r="316" spans="1:9" ht="60.75" hidden="1" thickBot="1">
      <c r="A316" s="975"/>
      <c r="B316" s="967"/>
      <c r="C316" s="968"/>
      <c r="D316" s="968"/>
      <c r="E316" s="968"/>
      <c r="F316" s="968"/>
      <c r="G316" s="968"/>
      <c r="H316" s="971"/>
      <c r="I316" s="55" t="s">
        <v>571</v>
      </c>
    </row>
    <row r="317" spans="1:9" ht="135.75" hidden="1" thickBot="1">
      <c r="A317" s="975"/>
      <c r="B317" s="967"/>
      <c r="C317" s="968"/>
      <c r="D317" s="968"/>
      <c r="E317" s="968"/>
      <c r="F317" s="968"/>
      <c r="G317" s="968"/>
      <c r="H317" s="971"/>
      <c r="I317" s="44" t="s">
        <v>572</v>
      </c>
    </row>
    <row r="318" spans="1:9" ht="75.75" hidden="1" thickBot="1">
      <c r="A318" s="41" t="s">
        <v>573</v>
      </c>
      <c r="B318" s="48" t="s">
        <v>40</v>
      </c>
      <c r="C318" s="46" t="s">
        <v>40</v>
      </c>
      <c r="D318" s="46" t="s">
        <v>40</v>
      </c>
      <c r="E318" s="46" t="s">
        <v>40</v>
      </c>
      <c r="F318" s="46">
        <v>3</v>
      </c>
      <c r="G318" s="46" t="s">
        <v>40</v>
      </c>
      <c r="H318" s="46" t="s">
        <v>40</v>
      </c>
      <c r="I318" s="47" t="s">
        <v>574</v>
      </c>
    </row>
    <row r="319" spans="1:9" ht="35.1" hidden="1" customHeight="1">
      <c r="A319" s="57" t="s">
        <v>575</v>
      </c>
      <c r="B319" s="39" t="s">
        <v>102</v>
      </c>
      <c r="C319" s="40" t="s">
        <v>31</v>
      </c>
      <c r="D319" s="40" t="s">
        <v>32</v>
      </c>
      <c r="E319" s="40" t="s">
        <v>103</v>
      </c>
      <c r="F319" s="40" t="s">
        <v>104</v>
      </c>
      <c r="G319" s="40" t="s">
        <v>105</v>
      </c>
      <c r="H319" s="40" t="s">
        <v>106</v>
      </c>
      <c r="I319" s="39" t="s">
        <v>107</v>
      </c>
    </row>
    <row r="320" spans="1:9" ht="45.75" hidden="1" customHeight="1">
      <c r="A320" s="167" t="s">
        <v>576</v>
      </c>
      <c r="B320" s="1063" t="s">
        <v>577</v>
      </c>
      <c r="C320" s="968" t="s">
        <v>40</v>
      </c>
      <c r="D320" s="968">
        <v>2</v>
      </c>
      <c r="E320" s="968" t="s">
        <v>40</v>
      </c>
      <c r="F320" s="968" t="s">
        <v>40</v>
      </c>
      <c r="G320" s="968" t="s">
        <v>40</v>
      </c>
      <c r="H320" s="968">
        <v>3</v>
      </c>
      <c r="I320" s="970" t="s">
        <v>578</v>
      </c>
    </row>
    <row r="321" spans="1:9" ht="15.75" hidden="1" thickBot="1">
      <c r="A321" s="59" t="s">
        <v>579</v>
      </c>
      <c r="B321" s="1063"/>
      <c r="C321" s="968"/>
      <c r="D321" s="968"/>
      <c r="E321" s="968"/>
      <c r="F321" s="968"/>
      <c r="G321" s="968"/>
      <c r="H321" s="968"/>
      <c r="I321" s="1032"/>
    </row>
    <row r="322" spans="1:9" ht="30.75" hidden="1" customHeight="1">
      <c r="A322" s="59" t="s">
        <v>580</v>
      </c>
      <c r="B322" s="1063"/>
      <c r="C322" s="968"/>
      <c r="D322" s="968"/>
      <c r="E322" s="968"/>
      <c r="F322" s="968"/>
      <c r="G322" s="968"/>
      <c r="H322" s="968"/>
      <c r="I322" s="970" t="s">
        <v>581</v>
      </c>
    </row>
    <row r="323" spans="1:9" ht="38.25" hidden="1" customHeight="1">
      <c r="A323" s="59" t="s">
        <v>582</v>
      </c>
      <c r="B323" s="1063"/>
      <c r="C323" s="968"/>
      <c r="D323" s="968"/>
      <c r="E323" s="968"/>
      <c r="F323" s="968"/>
      <c r="G323" s="968"/>
      <c r="H323" s="968"/>
      <c r="I323" s="1301"/>
    </row>
    <row r="324" spans="1:9" ht="20.25" hidden="1" customHeight="1">
      <c r="A324" s="59" t="s">
        <v>583</v>
      </c>
      <c r="B324" s="1063"/>
      <c r="C324" s="968"/>
      <c r="D324" s="968"/>
      <c r="E324" s="968"/>
      <c r="F324" s="968"/>
      <c r="G324" s="968"/>
      <c r="H324" s="968"/>
      <c r="I324" s="1301"/>
    </row>
    <row r="325" spans="1:9" ht="21" hidden="1" customHeight="1">
      <c r="A325" s="59" t="s">
        <v>584</v>
      </c>
      <c r="B325" s="1063"/>
      <c r="C325" s="968"/>
      <c r="D325" s="968"/>
      <c r="E325" s="968"/>
      <c r="F325" s="968"/>
      <c r="G325" s="968"/>
      <c r="H325" s="968"/>
      <c r="I325" s="1301"/>
    </row>
    <row r="326" spans="1:9" ht="15.75" hidden="1" thickBot="1">
      <c r="A326" s="58" t="s">
        <v>585</v>
      </c>
      <c r="B326" s="1031" t="s">
        <v>40</v>
      </c>
      <c r="C326" s="968" t="s">
        <v>40</v>
      </c>
      <c r="D326" s="968">
        <v>2</v>
      </c>
      <c r="E326" s="968" t="s">
        <v>40</v>
      </c>
      <c r="F326" s="968" t="s">
        <v>40</v>
      </c>
      <c r="G326" s="968" t="s">
        <v>40</v>
      </c>
      <c r="H326" s="971">
        <v>3</v>
      </c>
      <c r="I326" s="43" t="s">
        <v>586</v>
      </c>
    </row>
    <row r="327" spans="1:9" ht="30.75" hidden="1" thickBot="1">
      <c r="A327" s="60" t="s">
        <v>587</v>
      </c>
      <c r="B327" s="1031"/>
      <c r="C327" s="968"/>
      <c r="D327" s="968"/>
      <c r="E327" s="968"/>
      <c r="F327" s="968"/>
      <c r="G327" s="968"/>
      <c r="H327" s="971"/>
      <c r="I327" s="55" t="s">
        <v>588</v>
      </c>
    </row>
    <row r="328" spans="1:9" ht="15.75" hidden="1" thickBot="1">
      <c r="A328" s="996" t="s">
        <v>589</v>
      </c>
      <c r="B328" s="967" t="s">
        <v>40</v>
      </c>
      <c r="C328" s="968" t="s">
        <v>40</v>
      </c>
      <c r="D328" s="968">
        <v>2</v>
      </c>
      <c r="E328" s="968" t="s">
        <v>40</v>
      </c>
      <c r="F328" s="968" t="s">
        <v>40</v>
      </c>
      <c r="G328" s="968" t="s">
        <v>40</v>
      </c>
      <c r="H328" s="971">
        <v>3</v>
      </c>
      <c r="I328" s="43" t="s">
        <v>590</v>
      </c>
    </row>
    <row r="329" spans="1:9" ht="30.75" hidden="1" thickBot="1">
      <c r="A329" s="975"/>
      <c r="B329" s="967"/>
      <c r="C329" s="968"/>
      <c r="D329" s="968"/>
      <c r="E329" s="968"/>
      <c r="F329" s="968"/>
      <c r="G329" s="968"/>
      <c r="H329" s="971"/>
      <c r="I329" s="44" t="s">
        <v>591</v>
      </c>
    </row>
    <row r="330" spans="1:9" ht="24" thickBot="1">
      <c r="A330" s="1045" t="s">
        <v>592</v>
      </c>
      <c r="B330" s="1046"/>
      <c r="C330" s="1046"/>
      <c r="D330" s="1046"/>
      <c r="E330" s="1046"/>
      <c r="F330" s="1046"/>
      <c r="G330" s="1046"/>
      <c r="H330" s="1046"/>
      <c r="I330" s="1047"/>
    </row>
    <row r="331" spans="1:9" ht="27" customHeight="1" thickBot="1">
      <c r="A331" s="974" t="s">
        <v>593</v>
      </c>
      <c r="B331" s="974"/>
      <c r="C331" s="974"/>
      <c r="D331" s="974"/>
      <c r="E331" s="974"/>
      <c r="F331" s="974"/>
      <c r="G331" s="974"/>
      <c r="H331" s="974"/>
      <c r="I331" s="974"/>
    </row>
    <row r="332" spans="1:9" ht="35.1" customHeight="1" thickBot="1">
      <c r="A332" s="39" t="s">
        <v>594</v>
      </c>
      <c r="B332" s="39" t="s">
        <v>102</v>
      </c>
      <c r="C332" s="40" t="s">
        <v>31</v>
      </c>
      <c r="D332" s="40" t="s">
        <v>32</v>
      </c>
      <c r="E332" s="40" t="s">
        <v>103</v>
      </c>
      <c r="F332" s="40" t="s">
        <v>104</v>
      </c>
      <c r="G332" s="40" t="s">
        <v>105</v>
      </c>
      <c r="H332" s="40" t="s">
        <v>106</v>
      </c>
      <c r="I332" s="57" t="s">
        <v>107</v>
      </c>
    </row>
    <row r="333" spans="1:9" ht="30.75" thickBot="1">
      <c r="A333" s="975" t="s">
        <v>595</v>
      </c>
      <c r="B333" s="979" t="s">
        <v>596</v>
      </c>
      <c r="C333" s="968">
        <v>2</v>
      </c>
      <c r="D333" s="968" t="s">
        <v>40</v>
      </c>
      <c r="E333" s="968">
        <v>3</v>
      </c>
      <c r="F333" s="968" t="s">
        <v>40</v>
      </c>
      <c r="G333" s="968" t="s">
        <v>40</v>
      </c>
      <c r="H333" s="971" t="s">
        <v>40</v>
      </c>
      <c r="I333" s="43" t="s">
        <v>597</v>
      </c>
    </row>
    <row r="334" spans="1:9" ht="30.75" thickBot="1">
      <c r="A334" s="975"/>
      <c r="B334" s="979"/>
      <c r="C334" s="968"/>
      <c r="D334" s="968"/>
      <c r="E334" s="968"/>
      <c r="F334" s="968"/>
      <c r="G334" s="968"/>
      <c r="H334" s="971"/>
      <c r="I334" s="44" t="s">
        <v>598</v>
      </c>
    </row>
    <row r="335" spans="1:9" ht="30.75" thickBot="1">
      <c r="A335" s="39" t="s">
        <v>599</v>
      </c>
      <c r="B335" s="39" t="s">
        <v>102</v>
      </c>
      <c r="C335" s="40" t="s">
        <v>31</v>
      </c>
      <c r="D335" s="40" t="s">
        <v>32</v>
      </c>
      <c r="E335" s="40" t="s">
        <v>103</v>
      </c>
      <c r="F335" s="40" t="s">
        <v>104</v>
      </c>
      <c r="G335" s="40" t="s">
        <v>105</v>
      </c>
      <c r="H335" s="40" t="s">
        <v>106</v>
      </c>
      <c r="I335" s="68" t="s">
        <v>107</v>
      </c>
    </row>
    <row r="336" spans="1:9" ht="60.75" hidden="1" customHeight="1">
      <c r="A336" s="41" t="s">
        <v>600</v>
      </c>
      <c r="B336" s="979" t="s">
        <v>249</v>
      </c>
      <c r="C336" s="46" t="s">
        <v>40</v>
      </c>
      <c r="D336" s="46" t="s">
        <v>40</v>
      </c>
      <c r="E336" s="46">
        <v>3</v>
      </c>
      <c r="F336" s="46" t="s">
        <v>40</v>
      </c>
      <c r="G336" s="46" t="s">
        <v>40</v>
      </c>
      <c r="H336" s="46" t="s">
        <v>40</v>
      </c>
      <c r="I336" s="970" t="s">
        <v>601</v>
      </c>
    </row>
    <row r="337" spans="1:9" ht="30.75" hidden="1" thickBot="1">
      <c r="A337" s="41" t="s">
        <v>602</v>
      </c>
      <c r="B337" s="979"/>
      <c r="C337" s="46" t="s">
        <v>40</v>
      </c>
      <c r="D337" s="46" t="s">
        <v>40</v>
      </c>
      <c r="E337" s="46">
        <v>3</v>
      </c>
      <c r="F337" s="46" t="s">
        <v>40</v>
      </c>
      <c r="G337" s="46" t="s">
        <v>40</v>
      </c>
      <c r="H337" s="46" t="s">
        <v>40</v>
      </c>
      <c r="I337" s="1032"/>
    </row>
    <row r="338" spans="1:9" ht="72.75" hidden="1" customHeight="1">
      <c r="A338" s="41" t="s">
        <v>603</v>
      </c>
      <c r="B338" s="979"/>
      <c r="C338" s="46" t="s">
        <v>40</v>
      </c>
      <c r="D338" s="46" t="s">
        <v>40</v>
      </c>
      <c r="E338" s="46">
        <v>3</v>
      </c>
      <c r="F338" s="46" t="s">
        <v>40</v>
      </c>
      <c r="G338" s="46" t="s">
        <v>40</v>
      </c>
      <c r="H338" s="46" t="s">
        <v>40</v>
      </c>
      <c r="I338" s="51" t="s">
        <v>604</v>
      </c>
    </row>
    <row r="339" spans="1:9" ht="19.5" thickBot="1">
      <c r="A339" s="137" t="s">
        <v>702</v>
      </c>
      <c r="B339" s="138"/>
      <c r="C339" s="139"/>
      <c r="D339" s="139"/>
      <c r="E339" s="139"/>
      <c r="F339" s="139"/>
      <c r="G339" s="139"/>
      <c r="H339" s="139"/>
      <c r="I339" s="138"/>
    </row>
    <row r="340" spans="1:9" ht="30.75" thickBot="1">
      <c r="A340" s="57" t="s">
        <v>606</v>
      </c>
      <c r="B340" s="39" t="s">
        <v>102</v>
      </c>
      <c r="C340" s="40" t="s">
        <v>31</v>
      </c>
      <c r="D340" s="40" t="s">
        <v>32</v>
      </c>
      <c r="E340" s="40" t="s">
        <v>103</v>
      </c>
      <c r="F340" s="40" t="s">
        <v>104</v>
      </c>
      <c r="G340" s="40" t="s">
        <v>105</v>
      </c>
      <c r="H340" s="40" t="s">
        <v>106</v>
      </c>
      <c r="I340" s="57" t="s">
        <v>107</v>
      </c>
    </row>
    <row r="341" spans="1:9" ht="120" customHeight="1">
      <c r="A341" s="58" t="s">
        <v>607</v>
      </c>
      <c r="B341" s="999" t="s">
        <v>596</v>
      </c>
      <c r="C341" s="922">
        <v>2</v>
      </c>
      <c r="D341" s="922" t="s">
        <v>40</v>
      </c>
      <c r="E341" s="922" t="s">
        <v>40</v>
      </c>
      <c r="F341" s="922" t="s">
        <v>40</v>
      </c>
      <c r="G341" s="922">
        <v>3</v>
      </c>
      <c r="H341" s="976" t="s">
        <v>40</v>
      </c>
      <c r="I341" s="78" t="s">
        <v>608</v>
      </c>
    </row>
    <row r="342" spans="1:9" ht="60">
      <c r="A342" s="59" t="s">
        <v>609</v>
      </c>
      <c r="B342" s="1000"/>
      <c r="C342" s="923"/>
      <c r="D342" s="923"/>
      <c r="E342" s="923"/>
      <c r="F342" s="923"/>
      <c r="G342" s="923"/>
      <c r="H342" s="977"/>
      <c r="I342" s="55" t="s">
        <v>610</v>
      </c>
    </row>
    <row r="343" spans="1:9" ht="45">
      <c r="A343" s="1002" t="s">
        <v>611</v>
      </c>
      <c r="B343" s="1000"/>
      <c r="C343" s="923"/>
      <c r="D343" s="923"/>
      <c r="E343" s="923"/>
      <c r="F343" s="923"/>
      <c r="G343" s="923"/>
      <c r="H343" s="977"/>
      <c r="I343" s="55" t="s">
        <v>612</v>
      </c>
    </row>
    <row r="344" spans="1:9" ht="45.75" thickBot="1">
      <c r="A344" s="1055"/>
      <c r="B344" s="1068"/>
      <c r="C344" s="924"/>
      <c r="D344" s="924"/>
      <c r="E344" s="924"/>
      <c r="F344" s="924"/>
      <c r="G344" s="924"/>
      <c r="H344" s="978"/>
      <c r="I344" s="44" t="s">
        <v>613</v>
      </c>
    </row>
    <row r="345" spans="1:9" ht="15.75" thickBot="1">
      <c r="A345" s="77" t="s">
        <v>614</v>
      </c>
      <c r="B345" s="39" t="s">
        <v>102</v>
      </c>
      <c r="C345" s="40" t="s">
        <v>31</v>
      </c>
      <c r="D345" s="40" t="s">
        <v>32</v>
      </c>
      <c r="E345" s="40" t="s">
        <v>103</v>
      </c>
      <c r="F345" s="40" t="s">
        <v>104</v>
      </c>
      <c r="G345" s="40" t="s">
        <v>105</v>
      </c>
      <c r="H345" s="40" t="s">
        <v>106</v>
      </c>
      <c r="I345" s="77" t="s">
        <v>107</v>
      </c>
    </row>
    <row r="346" spans="1:9" ht="131.25" hidden="1" customHeight="1">
      <c r="A346" s="58" t="s">
        <v>615</v>
      </c>
      <c r="B346" s="985" t="s">
        <v>596</v>
      </c>
      <c r="C346" s="968" t="s">
        <v>40</v>
      </c>
      <c r="D346" s="968" t="s">
        <v>40</v>
      </c>
      <c r="E346" s="968" t="s">
        <v>40</v>
      </c>
      <c r="F346" s="968" t="s">
        <v>40</v>
      </c>
      <c r="G346" s="968">
        <v>3</v>
      </c>
      <c r="H346" s="971" t="s">
        <v>40</v>
      </c>
      <c r="I346" s="43" t="s">
        <v>616</v>
      </c>
    </row>
    <row r="347" spans="1:9" ht="60.75" hidden="1" thickBot="1">
      <c r="A347" s="59" t="s">
        <v>617</v>
      </c>
      <c r="B347" s="985"/>
      <c r="C347" s="968"/>
      <c r="D347" s="968"/>
      <c r="E347" s="968"/>
      <c r="F347" s="968"/>
      <c r="G347" s="968"/>
      <c r="H347" s="971"/>
      <c r="I347" s="55" t="s">
        <v>618</v>
      </c>
    </row>
    <row r="348" spans="1:9" ht="75.75" hidden="1" thickBot="1">
      <c r="A348" s="59" t="s">
        <v>619</v>
      </c>
      <c r="B348" s="985"/>
      <c r="C348" s="968"/>
      <c r="D348" s="968"/>
      <c r="E348" s="968"/>
      <c r="F348" s="968"/>
      <c r="G348" s="968"/>
      <c r="H348" s="971"/>
      <c r="I348" s="55" t="s">
        <v>620</v>
      </c>
    </row>
    <row r="349" spans="1:9" ht="15.75" hidden="1" thickBot="1">
      <c r="A349" s="60" t="s">
        <v>621</v>
      </c>
      <c r="B349" s="985"/>
      <c r="C349" s="968"/>
      <c r="D349" s="968"/>
      <c r="E349" s="968"/>
      <c r="F349" s="968"/>
      <c r="G349" s="968"/>
      <c r="H349" s="971"/>
      <c r="I349" s="87"/>
    </row>
    <row r="350" spans="1:9" ht="15.75" thickBot="1">
      <c r="A350" s="77" t="s">
        <v>622</v>
      </c>
      <c r="B350" s="39" t="s">
        <v>102</v>
      </c>
      <c r="C350" s="40" t="s">
        <v>31</v>
      </c>
      <c r="D350" s="40" t="s">
        <v>32</v>
      </c>
      <c r="E350" s="40" t="s">
        <v>103</v>
      </c>
      <c r="F350" s="40" t="s">
        <v>104</v>
      </c>
      <c r="G350" s="40" t="s">
        <v>105</v>
      </c>
      <c r="H350" s="40" t="s">
        <v>106</v>
      </c>
      <c r="I350" s="68" t="s">
        <v>107</v>
      </c>
    </row>
    <row r="351" spans="1:9" ht="30" customHeight="1" thickBot="1">
      <c r="A351" s="58" t="s">
        <v>623</v>
      </c>
      <c r="B351" s="985" t="s">
        <v>249</v>
      </c>
      <c r="C351" s="968">
        <v>2</v>
      </c>
      <c r="D351" s="968" t="s">
        <v>40</v>
      </c>
      <c r="E351" s="968" t="s">
        <v>40</v>
      </c>
      <c r="F351" s="968">
        <v>3</v>
      </c>
      <c r="G351" s="968" t="s">
        <v>40</v>
      </c>
      <c r="H351" s="968" t="s">
        <v>40</v>
      </c>
      <c r="I351" s="969" t="s">
        <v>624</v>
      </c>
    </row>
    <row r="352" spans="1:9" ht="18" thickBot="1">
      <c r="A352" s="145" t="s">
        <v>625</v>
      </c>
      <c r="B352" s="985"/>
      <c r="C352" s="968"/>
      <c r="D352" s="968"/>
      <c r="E352" s="968"/>
      <c r="F352" s="968"/>
      <c r="G352" s="968"/>
      <c r="H352" s="968"/>
      <c r="I352" s="969"/>
    </row>
    <row r="353" spans="1:9" ht="18" thickBot="1">
      <c r="A353" s="145" t="s">
        <v>626</v>
      </c>
      <c r="B353" s="985"/>
      <c r="C353" s="968"/>
      <c r="D353" s="968"/>
      <c r="E353" s="968"/>
      <c r="F353" s="968"/>
      <c r="G353" s="968"/>
      <c r="H353" s="968"/>
      <c r="I353" s="969"/>
    </row>
    <row r="354" spans="1:9" ht="15.75" customHeight="1" thickBot="1">
      <c r="A354" s="156" t="s">
        <v>627</v>
      </c>
      <c r="B354" s="985"/>
      <c r="C354" s="968"/>
      <c r="D354" s="968"/>
      <c r="E354" s="968"/>
      <c r="F354" s="968"/>
      <c r="G354" s="968"/>
      <c r="H354" s="968"/>
      <c r="I354" s="969"/>
    </row>
    <row r="355" spans="1:9" ht="30.75" hidden="1" thickBot="1">
      <c r="A355" s="65" t="s">
        <v>628</v>
      </c>
      <c r="B355" s="979"/>
      <c r="C355" s="46"/>
      <c r="D355" s="46"/>
      <c r="E355" s="968"/>
      <c r="F355" s="968"/>
      <c r="G355" s="968"/>
      <c r="H355" s="968"/>
      <c r="I355" s="969"/>
    </row>
    <row r="356" spans="1:9" ht="15.75" hidden="1" customHeight="1">
      <c r="A356" s="41" t="s">
        <v>629</v>
      </c>
      <c r="B356" s="157" t="s">
        <v>40</v>
      </c>
      <c r="C356" s="46" t="s">
        <v>40</v>
      </c>
      <c r="D356" s="46">
        <v>2</v>
      </c>
      <c r="E356" s="968"/>
      <c r="F356" s="968"/>
      <c r="G356" s="968"/>
      <c r="H356" s="968"/>
      <c r="I356" s="969"/>
    </row>
    <row r="357" spans="1:9" ht="15.75" hidden="1" thickBot="1">
      <c r="A357" s="41" t="s">
        <v>630</v>
      </c>
      <c r="B357" s="157" t="s">
        <v>40</v>
      </c>
      <c r="C357" s="46" t="s">
        <v>40</v>
      </c>
      <c r="D357" s="46">
        <v>2</v>
      </c>
      <c r="E357" s="968"/>
      <c r="F357" s="968"/>
      <c r="G357" s="968"/>
      <c r="H357" s="968"/>
      <c r="I357" s="969"/>
    </row>
    <row r="358" spans="1:9" ht="30.75" hidden="1" thickBot="1">
      <c r="A358" s="41" t="s">
        <v>631</v>
      </c>
      <c r="B358" s="157" t="s">
        <v>40</v>
      </c>
      <c r="C358" s="46" t="s">
        <v>40</v>
      </c>
      <c r="D358" s="46" t="s">
        <v>40</v>
      </c>
      <c r="E358" s="968"/>
      <c r="F358" s="968"/>
      <c r="G358" s="968"/>
      <c r="H358" s="968"/>
      <c r="I358" s="51" t="s">
        <v>632</v>
      </c>
    </row>
    <row r="359" spans="1:9" ht="19.5" thickBot="1">
      <c r="A359" s="974" t="s">
        <v>633</v>
      </c>
      <c r="B359" s="974"/>
      <c r="C359" s="974"/>
      <c r="D359" s="974"/>
      <c r="E359" s="974"/>
      <c r="F359" s="974"/>
      <c r="G359" s="974"/>
      <c r="H359" s="974"/>
      <c r="I359" s="974"/>
    </row>
    <row r="360" spans="1:9" ht="35.1" customHeight="1" thickBot="1">
      <c r="A360" s="57" t="s">
        <v>634</v>
      </c>
      <c r="B360" s="39" t="s">
        <v>102</v>
      </c>
      <c r="C360" s="40" t="s">
        <v>31</v>
      </c>
      <c r="D360" s="40" t="s">
        <v>32</v>
      </c>
      <c r="E360" s="40" t="s">
        <v>103</v>
      </c>
      <c r="F360" s="40" t="s">
        <v>104</v>
      </c>
      <c r="G360" s="40" t="s">
        <v>105</v>
      </c>
      <c r="H360" s="40" t="s">
        <v>106</v>
      </c>
      <c r="I360" s="39" t="s">
        <v>107</v>
      </c>
    </row>
    <row r="361" spans="1:9" ht="15.75" thickBot="1">
      <c r="A361" s="58" t="s">
        <v>635</v>
      </c>
      <c r="B361" s="985" t="s">
        <v>40</v>
      </c>
      <c r="C361" s="968">
        <v>2</v>
      </c>
      <c r="D361" s="968" t="s">
        <v>40</v>
      </c>
      <c r="E361" s="968" t="s">
        <v>40</v>
      </c>
      <c r="F361" s="968" t="s">
        <v>40</v>
      </c>
      <c r="G361" s="968">
        <v>3</v>
      </c>
      <c r="H361" s="968">
        <v>3</v>
      </c>
      <c r="I361" s="969" t="s">
        <v>636</v>
      </c>
    </row>
    <row r="362" spans="1:9" ht="15.75" thickBot="1">
      <c r="A362" s="60" t="s">
        <v>637</v>
      </c>
      <c r="B362" s="985"/>
      <c r="C362" s="968"/>
      <c r="D362" s="968"/>
      <c r="E362" s="968"/>
      <c r="F362" s="968"/>
      <c r="G362" s="968"/>
      <c r="H362" s="968"/>
      <c r="I362" s="969"/>
    </row>
    <row r="363" spans="1:9" ht="30.75" hidden="1" thickBot="1">
      <c r="A363" s="996" t="s">
        <v>638</v>
      </c>
      <c r="B363" s="979" t="s">
        <v>40</v>
      </c>
      <c r="C363" s="968" t="s">
        <v>40</v>
      </c>
      <c r="D363" s="968" t="s">
        <v>40</v>
      </c>
      <c r="E363" s="968" t="s">
        <v>40</v>
      </c>
      <c r="F363" s="968" t="s">
        <v>40</v>
      </c>
      <c r="G363" s="968" t="s">
        <v>40</v>
      </c>
      <c r="H363" s="968">
        <v>2</v>
      </c>
      <c r="I363" s="51" t="s">
        <v>639</v>
      </c>
    </row>
    <row r="364" spans="1:9" ht="30.75" hidden="1" thickBot="1">
      <c r="A364" s="975"/>
      <c r="B364" s="979"/>
      <c r="C364" s="968"/>
      <c r="D364" s="968"/>
      <c r="E364" s="968"/>
      <c r="F364" s="968"/>
      <c r="G364" s="968"/>
      <c r="H364" s="968"/>
      <c r="I364" s="51" t="s">
        <v>640</v>
      </c>
    </row>
    <row r="365" spans="1:9" ht="45.75" hidden="1" thickBot="1">
      <c r="A365" s="41" t="s">
        <v>641</v>
      </c>
      <c r="B365" s="45" t="s">
        <v>642</v>
      </c>
      <c r="C365" s="46" t="s">
        <v>40</v>
      </c>
      <c r="D365" s="46" t="s">
        <v>40</v>
      </c>
      <c r="E365" s="46" t="s">
        <v>40</v>
      </c>
      <c r="F365" s="46" t="s">
        <v>40</v>
      </c>
      <c r="G365" s="46" t="s">
        <v>40</v>
      </c>
      <c r="H365" s="46">
        <v>2</v>
      </c>
      <c r="I365" s="51" t="s">
        <v>643</v>
      </c>
    </row>
    <row r="366" spans="1:9" ht="30.75" hidden="1" thickBot="1">
      <c r="A366" s="41" t="s">
        <v>644</v>
      </c>
      <c r="B366" s="45" t="s">
        <v>40</v>
      </c>
      <c r="C366" s="46" t="s">
        <v>40</v>
      </c>
      <c r="D366" s="46" t="s">
        <v>40</v>
      </c>
      <c r="E366" s="46" t="s">
        <v>40</v>
      </c>
      <c r="F366" s="46" t="s">
        <v>40</v>
      </c>
      <c r="G366" s="46">
        <v>2</v>
      </c>
      <c r="H366" s="46">
        <v>2</v>
      </c>
      <c r="I366" s="51" t="s">
        <v>645</v>
      </c>
    </row>
    <row r="367" spans="1:9" ht="35.1" customHeight="1" thickBot="1">
      <c r="A367" s="39" t="s">
        <v>646</v>
      </c>
      <c r="B367" s="39" t="s">
        <v>102</v>
      </c>
      <c r="C367" s="40" t="s">
        <v>31</v>
      </c>
      <c r="D367" s="40" t="s">
        <v>32</v>
      </c>
      <c r="E367" s="40" t="s">
        <v>103</v>
      </c>
      <c r="F367" s="40" t="s">
        <v>104</v>
      </c>
      <c r="G367" s="40" t="s">
        <v>105</v>
      </c>
      <c r="H367" s="40" t="s">
        <v>106</v>
      </c>
      <c r="I367" s="39" t="s">
        <v>107</v>
      </c>
    </row>
    <row r="368" spans="1:9" ht="15.75" thickBot="1">
      <c r="A368" s="41" t="s">
        <v>647</v>
      </c>
      <c r="B368" s="45" t="s">
        <v>40</v>
      </c>
      <c r="C368" s="46">
        <v>2</v>
      </c>
      <c r="D368" s="46" t="s">
        <v>40</v>
      </c>
      <c r="E368" s="46" t="s">
        <v>40</v>
      </c>
      <c r="F368" s="46" t="s">
        <v>40</v>
      </c>
      <c r="G368" s="46" t="s">
        <v>40</v>
      </c>
      <c r="H368" s="46">
        <v>3</v>
      </c>
      <c r="I368" s="51" t="s">
        <v>648</v>
      </c>
    </row>
    <row r="369" spans="1:9" ht="34.5" hidden="1" customHeight="1">
      <c r="A369" s="41" t="s">
        <v>649</v>
      </c>
      <c r="B369" s="45" t="s">
        <v>40</v>
      </c>
      <c r="C369" s="46" t="s">
        <v>40</v>
      </c>
      <c r="D369" s="46" t="s">
        <v>40</v>
      </c>
      <c r="E369" s="46" t="s">
        <v>40</v>
      </c>
      <c r="F369" s="46" t="s">
        <v>40</v>
      </c>
      <c r="G369" s="46" t="s">
        <v>40</v>
      </c>
      <c r="H369" s="46">
        <v>2</v>
      </c>
      <c r="I369" s="51" t="s">
        <v>650</v>
      </c>
    </row>
    <row r="370" spans="1:9" ht="35.1" customHeight="1" thickBot="1">
      <c r="A370" s="39" t="s">
        <v>651</v>
      </c>
      <c r="B370" s="39" t="s">
        <v>102</v>
      </c>
      <c r="C370" s="40" t="s">
        <v>31</v>
      </c>
      <c r="D370" s="40" t="s">
        <v>32</v>
      </c>
      <c r="E370" s="40" t="s">
        <v>103</v>
      </c>
      <c r="F370" s="40" t="s">
        <v>104</v>
      </c>
      <c r="G370" s="40" t="s">
        <v>105</v>
      </c>
      <c r="H370" s="40" t="s">
        <v>106</v>
      </c>
      <c r="I370" s="39" t="s">
        <v>107</v>
      </c>
    </row>
    <row r="371" spans="1:9" ht="66" hidden="1" customHeight="1">
      <c r="A371" s="41" t="s">
        <v>652</v>
      </c>
      <c r="B371" s="45" t="s">
        <v>40</v>
      </c>
      <c r="C371" s="46" t="s">
        <v>40</v>
      </c>
      <c r="D371" s="46" t="s">
        <v>40</v>
      </c>
      <c r="E371" s="46" t="s">
        <v>40</v>
      </c>
      <c r="F371" s="46" t="s">
        <v>40</v>
      </c>
      <c r="G371" s="46">
        <v>2</v>
      </c>
      <c r="H371" s="46">
        <v>3</v>
      </c>
      <c r="I371" s="51" t="s">
        <v>653</v>
      </c>
    </row>
    <row r="372" spans="1:9" ht="72.75" hidden="1" customHeight="1">
      <c r="A372" s="41" t="s">
        <v>654</v>
      </c>
      <c r="B372" s="45" t="s">
        <v>40</v>
      </c>
      <c r="C372" s="46" t="s">
        <v>40</v>
      </c>
      <c r="D372" s="46" t="s">
        <v>40</v>
      </c>
      <c r="E372" s="46" t="s">
        <v>40</v>
      </c>
      <c r="F372" s="46" t="s">
        <v>40</v>
      </c>
      <c r="G372" s="46">
        <v>2</v>
      </c>
      <c r="H372" s="46">
        <v>3</v>
      </c>
      <c r="I372" s="158" t="s">
        <v>655</v>
      </c>
    </row>
    <row r="373" spans="1:9" ht="15.75" hidden="1" thickBot="1">
      <c r="A373" s="975" t="s">
        <v>656</v>
      </c>
      <c r="B373" s="979" t="s">
        <v>40</v>
      </c>
      <c r="C373" s="968" t="s">
        <v>40</v>
      </c>
      <c r="D373" s="968" t="s">
        <v>40</v>
      </c>
      <c r="E373" s="968" t="s">
        <v>40</v>
      </c>
      <c r="F373" s="968" t="s">
        <v>40</v>
      </c>
      <c r="G373" s="968">
        <v>2</v>
      </c>
      <c r="H373" s="971">
        <v>3</v>
      </c>
      <c r="I373" s="43" t="s">
        <v>657</v>
      </c>
    </row>
    <row r="374" spans="1:9" ht="30.75" hidden="1" thickBot="1">
      <c r="A374" s="975"/>
      <c r="B374" s="979"/>
      <c r="C374" s="968"/>
      <c r="D374" s="968"/>
      <c r="E374" s="968"/>
      <c r="F374" s="968"/>
      <c r="G374" s="968"/>
      <c r="H374" s="971"/>
      <c r="I374" s="55" t="s">
        <v>658</v>
      </c>
    </row>
    <row r="375" spans="1:9" ht="30.75" hidden="1" thickBot="1">
      <c r="A375" s="975"/>
      <c r="B375" s="979"/>
      <c r="C375" s="968"/>
      <c r="D375" s="968"/>
      <c r="E375" s="968"/>
      <c r="F375" s="968"/>
      <c r="G375" s="968"/>
      <c r="H375" s="971"/>
      <c r="I375" s="44" t="s">
        <v>659</v>
      </c>
    </row>
    <row r="376" spans="1:9" ht="35.1" customHeight="1" thickBot="1">
      <c r="A376" s="39" t="s">
        <v>660</v>
      </c>
      <c r="B376" s="39" t="s">
        <v>102</v>
      </c>
      <c r="C376" s="40" t="s">
        <v>31</v>
      </c>
      <c r="D376" s="40" t="s">
        <v>32</v>
      </c>
      <c r="E376" s="40" t="s">
        <v>103</v>
      </c>
      <c r="F376" s="40" t="s">
        <v>104</v>
      </c>
      <c r="G376" s="40" t="s">
        <v>105</v>
      </c>
      <c r="H376" s="40" t="s">
        <v>106</v>
      </c>
      <c r="I376" s="68" t="s">
        <v>107</v>
      </c>
    </row>
    <row r="377" spans="1:9" ht="30.75" hidden="1" thickBot="1">
      <c r="A377" s="41" t="s">
        <v>661</v>
      </c>
      <c r="B377" s="45" t="s">
        <v>40</v>
      </c>
      <c r="C377" s="46" t="s">
        <v>40</v>
      </c>
      <c r="D377" s="46" t="s">
        <v>40</v>
      </c>
      <c r="E377" s="46" t="s">
        <v>40</v>
      </c>
      <c r="F377" s="46" t="s">
        <v>40</v>
      </c>
      <c r="G377" s="46" t="s">
        <v>40</v>
      </c>
      <c r="H377" s="46">
        <v>3</v>
      </c>
      <c r="I377" s="158" t="s">
        <v>662</v>
      </c>
    </row>
    <row r="378" spans="1:9" ht="60.75" hidden="1" thickBot="1">
      <c r="A378" s="975" t="s">
        <v>663</v>
      </c>
      <c r="B378" s="979" t="s">
        <v>40</v>
      </c>
      <c r="C378" s="968" t="s">
        <v>40</v>
      </c>
      <c r="D378" s="968" t="s">
        <v>40</v>
      </c>
      <c r="E378" s="968" t="s">
        <v>40</v>
      </c>
      <c r="F378" s="968" t="s">
        <v>40</v>
      </c>
      <c r="G378" s="968">
        <v>2</v>
      </c>
      <c r="H378" s="971">
        <v>3</v>
      </c>
      <c r="I378" s="43" t="s">
        <v>664</v>
      </c>
    </row>
    <row r="379" spans="1:9" ht="30.75" hidden="1" thickBot="1">
      <c r="A379" s="975"/>
      <c r="B379" s="979"/>
      <c r="C379" s="968"/>
      <c r="D379" s="968"/>
      <c r="E379" s="968"/>
      <c r="F379" s="968"/>
      <c r="G379" s="968"/>
      <c r="H379" s="971"/>
      <c r="I379" s="55" t="s">
        <v>665</v>
      </c>
    </row>
    <row r="380" spans="1:9" ht="15.75" hidden="1" thickBot="1">
      <c r="A380" s="975" t="s">
        <v>666</v>
      </c>
      <c r="B380" s="979" t="s">
        <v>40</v>
      </c>
      <c r="C380" s="968" t="s">
        <v>40</v>
      </c>
      <c r="D380" s="968" t="s">
        <v>40</v>
      </c>
      <c r="E380" s="968" t="s">
        <v>40</v>
      </c>
      <c r="F380" s="968" t="s">
        <v>40</v>
      </c>
      <c r="G380" s="968">
        <v>2</v>
      </c>
      <c r="H380" s="971">
        <v>3</v>
      </c>
      <c r="I380" s="43" t="s">
        <v>667</v>
      </c>
    </row>
    <row r="381" spans="1:9" ht="15.75" hidden="1" thickBot="1">
      <c r="A381" s="975"/>
      <c r="B381" s="979"/>
      <c r="C381" s="968"/>
      <c r="D381" s="968"/>
      <c r="E381" s="968"/>
      <c r="F381" s="968"/>
      <c r="G381" s="968"/>
      <c r="H381" s="971"/>
      <c r="I381" s="44" t="s">
        <v>668</v>
      </c>
    </row>
    <row r="382" spans="1:9" ht="24" thickBot="1">
      <c r="A382" s="1069" t="s">
        <v>669</v>
      </c>
      <c r="B382" s="1070"/>
      <c r="C382" s="1070"/>
      <c r="D382" s="1070"/>
      <c r="E382" s="1070"/>
      <c r="F382" s="1070"/>
      <c r="G382" s="1070"/>
      <c r="H382" s="1070"/>
      <c r="I382" s="1047"/>
    </row>
    <row r="383" spans="1:9" s="66" customFormat="1" ht="19.5" thickBot="1">
      <c r="A383" s="964" t="s">
        <v>670</v>
      </c>
      <c r="B383" s="965"/>
      <c r="C383" s="965"/>
      <c r="D383" s="965"/>
      <c r="E383" s="965"/>
      <c r="F383" s="965"/>
      <c r="G383" s="965"/>
      <c r="H383" s="965"/>
      <c r="I383" s="966"/>
    </row>
    <row r="384" spans="1:9" ht="35.1" customHeight="1" thickBot="1">
      <c r="A384" s="39" t="s">
        <v>40</v>
      </c>
      <c r="B384" s="39" t="s">
        <v>102</v>
      </c>
      <c r="C384" s="40" t="s">
        <v>31</v>
      </c>
      <c r="D384" s="40" t="s">
        <v>32</v>
      </c>
      <c r="E384" s="40" t="s">
        <v>103</v>
      </c>
      <c r="F384" s="40" t="s">
        <v>104</v>
      </c>
      <c r="G384" s="168" t="s">
        <v>105</v>
      </c>
      <c r="H384" s="40" t="s">
        <v>106</v>
      </c>
      <c r="I384" s="39" t="s">
        <v>107</v>
      </c>
    </row>
    <row r="385" spans="1:9" ht="48" thickBot="1">
      <c r="A385" s="41" t="s">
        <v>671</v>
      </c>
      <c r="B385" s="45" t="s">
        <v>40</v>
      </c>
      <c r="C385" s="46">
        <v>2</v>
      </c>
      <c r="D385" s="46" t="s">
        <v>40</v>
      </c>
      <c r="E385" s="49"/>
      <c r="F385" s="46">
        <v>3</v>
      </c>
      <c r="G385" s="46"/>
      <c r="H385" s="49"/>
      <c r="I385" s="159" t="s">
        <v>672</v>
      </c>
    </row>
    <row r="386" spans="1:9" ht="54" hidden="1" customHeight="1">
      <c r="A386" s="41" t="s">
        <v>673</v>
      </c>
      <c r="B386" s="45" t="s">
        <v>40</v>
      </c>
      <c r="C386" s="46" t="s">
        <v>40</v>
      </c>
      <c r="D386" s="46" t="s">
        <v>40</v>
      </c>
      <c r="E386" s="46" t="s">
        <v>40</v>
      </c>
      <c r="F386" s="46">
        <v>3</v>
      </c>
      <c r="G386" s="46" t="s">
        <v>40</v>
      </c>
      <c r="H386" s="46" t="s">
        <v>40</v>
      </c>
      <c r="I386" s="51" t="s">
        <v>674</v>
      </c>
    </row>
    <row r="387" spans="1:9" ht="45.75" hidden="1" thickBot="1">
      <c r="A387" s="41" t="s">
        <v>675</v>
      </c>
      <c r="B387" s="45" t="s">
        <v>40</v>
      </c>
      <c r="C387" s="46" t="s">
        <v>40</v>
      </c>
      <c r="D387" s="46" t="s">
        <v>40</v>
      </c>
      <c r="E387" s="46" t="s">
        <v>40</v>
      </c>
      <c r="F387" s="46" t="s">
        <v>40</v>
      </c>
      <c r="G387" s="46" t="s">
        <v>40</v>
      </c>
      <c r="H387" s="46">
        <v>2</v>
      </c>
      <c r="I387" s="51" t="s">
        <v>676</v>
      </c>
    </row>
    <row r="388" spans="1:9" ht="19.5" thickBot="1">
      <c r="A388" s="1071" t="s">
        <v>677</v>
      </c>
      <c r="B388" s="1072"/>
      <c r="C388" s="1072"/>
      <c r="D388" s="1072"/>
      <c r="E388" s="1072"/>
      <c r="F388" s="1072"/>
      <c r="G388" s="1072"/>
      <c r="H388" s="1072"/>
      <c r="I388" s="1073"/>
    </row>
    <row r="389" spans="1:9" ht="35.1" hidden="1" customHeight="1">
      <c r="A389" s="57" t="s">
        <v>40</v>
      </c>
      <c r="B389" s="57" t="s">
        <v>102</v>
      </c>
      <c r="C389" s="40" t="s">
        <v>31</v>
      </c>
      <c r="D389" s="40" t="s">
        <v>32</v>
      </c>
      <c r="E389" s="40" t="s">
        <v>103</v>
      </c>
      <c r="F389" s="40" t="s">
        <v>104</v>
      </c>
      <c r="G389" s="168"/>
      <c r="H389" s="40" t="s">
        <v>105</v>
      </c>
      <c r="I389" s="57" t="s">
        <v>106</v>
      </c>
    </row>
    <row r="390" spans="1:9" ht="45.75" hidden="1" thickBot="1">
      <c r="A390" s="69" t="s">
        <v>678</v>
      </c>
      <c r="B390" s="102" t="s">
        <v>289</v>
      </c>
      <c r="C390" s="997" t="s">
        <v>40</v>
      </c>
      <c r="D390" s="922">
        <v>3</v>
      </c>
      <c r="E390" s="968" t="s">
        <v>40</v>
      </c>
      <c r="F390" s="968" t="s">
        <v>40</v>
      </c>
      <c r="G390" s="968" t="s">
        <v>40</v>
      </c>
      <c r="H390" s="968" t="s">
        <v>40</v>
      </c>
      <c r="I390" s="43" t="s">
        <v>679</v>
      </c>
    </row>
    <row r="391" spans="1:9" ht="45.75" hidden="1" thickBot="1">
      <c r="A391" s="75" t="s">
        <v>680</v>
      </c>
      <c r="B391" s="112" t="s">
        <v>245</v>
      </c>
      <c r="C391" s="997"/>
      <c r="D391" s="924"/>
      <c r="E391" s="968"/>
      <c r="F391" s="968"/>
      <c r="G391" s="968"/>
      <c r="H391" s="968"/>
      <c r="I391" s="55" t="s">
        <v>681</v>
      </c>
    </row>
    <row r="392" spans="1:9" ht="30.75" hidden="1" thickBot="1">
      <c r="A392" s="996" t="s">
        <v>682</v>
      </c>
      <c r="B392" s="1015" t="s">
        <v>201</v>
      </c>
      <c r="C392" s="968" t="s">
        <v>40</v>
      </c>
      <c r="D392" s="968" t="s">
        <v>40</v>
      </c>
      <c r="E392" s="968" t="s">
        <v>40</v>
      </c>
      <c r="F392" s="968">
        <v>3</v>
      </c>
      <c r="G392" s="968" t="s">
        <v>40</v>
      </c>
      <c r="H392" s="971" t="s">
        <v>40</v>
      </c>
      <c r="I392" s="43" t="s">
        <v>683</v>
      </c>
    </row>
    <row r="393" spans="1:9" ht="45.75" hidden="1" thickBot="1">
      <c r="A393" s="975"/>
      <c r="B393" s="979"/>
      <c r="C393" s="968"/>
      <c r="D393" s="968"/>
      <c r="E393" s="968"/>
      <c r="F393" s="968"/>
      <c r="G393" s="968"/>
      <c r="H393" s="971"/>
      <c r="I393" s="55" t="s">
        <v>684</v>
      </c>
    </row>
    <row r="394" spans="1:9" ht="147.75" hidden="1" customHeight="1">
      <c r="A394" s="975"/>
      <c r="B394" s="979"/>
      <c r="C394" s="968"/>
      <c r="D394" s="968"/>
      <c r="E394" s="968"/>
      <c r="F394" s="968"/>
      <c r="G394" s="968"/>
      <c r="H394" s="971"/>
      <c r="I394" s="55" t="s">
        <v>685</v>
      </c>
    </row>
    <row r="395" spans="1:9" ht="15.75" hidden="1" thickBot="1">
      <c r="A395" s="975" t="s">
        <v>686</v>
      </c>
      <c r="B395" s="979" t="s">
        <v>201</v>
      </c>
      <c r="C395" s="968" t="s">
        <v>40</v>
      </c>
      <c r="D395" s="968">
        <v>2</v>
      </c>
      <c r="E395" s="968">
        <v>3</v>
      </c>
      <c r="F395" s="968">
        <v>3</v>
      </c>
      <c r="G395" s="968"/>
      <c r="H395" s="971"/>
      <c r="I395" s="43" t="s">
        <v>687</v>
      </c>
    </row>
    <row r="396" spans="1:9" ht="60.75" hidden="1" thickBot="1">
      <c r="A396" s="975"/>
      <c r="B396" s="979"/>
      <c r="C396" s="968"/>
      <c r="D396" s="968"/>
      <c r="E396" s="968"/>
      <c r="F396" s="968"/>
      <c r="G396" s="968"/>
      <c r="H396" s="971"/>
      <c r="I396" s="67" t="s">
        <v>688</v>
      </c>
    </row>
    <row r="397" spans="1:9" ht="60.75" hidden="1" thickBot="1">
      <c r="A397" s="975"/>
      <c r="B397" s="979"/>
      <c r="C397" s="968"/>
      <c r="D397" s="968"/>
      <c r="E397" s="968"/>
      <c r="F397" s="968"/>
      <c r="G397" s="968"/>
      <c r="H397" s="971"/>
      <c r="I397" s="160" t="s">
        <v>689</v>
      </c>
    </row>
    <row r="398" spans="1:9" ht="69.75" hidden="1" customHeight="1">
      <c r="A398" s="41" t="s">
        <v>690</v>
      </c>
      <c r="B398" s="48" t="s">
        <v>40</v>
      </c>
      <c r="C398" s="46" t="s">
        <v>40</v>
      </c>
      <c r="D398" s="46">
        <v>2</v>
      </c>
      <c r="E398" s="46" t="s">
        <v>40</v>
      </c>
      <c r="F398" s="46" t="s">
        <v>40</v>
      </c>
      <c r="G398" s="46"/>
      <c r="H398" s="46" t="s">
        <v>40</v>
      </c>
      <c r="I398" s="47" t="s">
        <v>691</v>
      </c>
    </row>
    <row r="399" spans="1:9" ht="69.75" hidden="1" customHeight="1">
      <c r="A399" s="41" t="s">
        <v>692</v>
      </c>
      <c r="B399" s="45" t="s">
        <v>40</v>
      </c>
      <c r="C399" s="46" t="s">
        <v>40</v>
      </c>
      <c r="D399" s="46">
        <v>2</v>
      </c>
      <c r="E399" s="46" t="s">
        <v>40</v>
      </c>
      <c r="F399" s="46" t="s">
        <v>40</v>
      </c>
      <c r="G399" s="46"/>
      <c r="H399" s="46">
        <v>3</v>
      </c>
      <c r="I399" s="51" t="s">
        <v>693</v>
      </c>
    </row>
    <row r="400" spans="1:9" ht="19.5" customHeight="1" thickBot="1">
      <c r="A400" s="964" t="s">
        <v>694</v>
      </c>
      <c r="B400" s="965"/>
      <c r="C400" s="965"/>
      <c r="D400" s="965"/>
      <c r="E400" s="965"/>
      <c r="F400" s="965"/>
      <c r="G400" s="965"/>
      <c r="H400" s="965"/>
      <c r="I400" s="966"/>
    </row>
    <row r="401" spans="1:9" ht="35.1" customHeight="1" thickBot="1">
      <c r="A401" s="39" t="s">
        <v>40</v>
      </c>
      <c r="B401" s="39" t="s">
        <v>102</v>
      </c>
      <c r="C401" s="40" t="s">
        <v>31</v>
      </c>
      <c r="D401" s="40" t="s">
        <v>32</v>
      </c>
      <c r="E401" s="40" t="s">
        <v>103</v>
      </c>
      <c r="F401" s="40" t="s">
        <v>104</v>
      </c>
      <c r="G401" s="40" t="s">
        <v>105</v>
      </c>
      <c r="H401" s="40" t="s">
        <v>106</v>
      </c>
      <c r="I401" s="39" t="s">
        <v>107</v>
      </c>
    </row>
    <row r="402" spans="1:9" ht="81.75" customHeight="1" thickBot="1">
      <c r="A402" s="41" t="s">
        <v>695</v>
      </c>
      <c r="B402" s="161" t="s">
        <v>40</v>
      </c>
      <c r="C402" s="46">
        <v>2</v>
      </c>
      <c r="D402" s="46" t="s">
        <v>40</v>
      </c>
      <c r="E402" s="968">
        <v>3</v>
      </c>
      <c r="F402" s="968"/>
      <c r="G402" s="968"/>
      <c r="H402" s="968"/>
      <c r="I402" s="51" t="s">
        <v>696</v>
      </c>
    </row>
    <row r="403" spans="1:9" ht="67.5" customHeight="1" thickBot="1">
      <c r="A403" s="1035" t="s">
        <v>697</v>
      </c>
      <c r="B403" s="102" t="s">
        <v>289</v>
      </c>
      <c r="C403" s="997">
        <v>2</v>
      </c>
      <c r="D403" s="968" t="s">
        <v>40</v>
      </c>
      <c r="E403" s="968">
        <v>3</v>
      </c>
      <c r="F403" s="968"/>
      <c r="G403" s="968"/>
      <c r="H403" s="968"/>
      <c r="I403" s="969" t="s">
        <v>698</v>
      </c>
    </row>
    <row r="404" spans="1:9" ht="45.75" thickBot="1">
      <c r="A404" s="1035"/>
      <c r="B404" s="112" t="s">
        <v>699</v>
      </c>
      <c r="C404" s="997"/>
      <c r="D404" s="968"/>
      <c r="E404" s="968"/>
      <c r="F404" s="968"/>
      <c r="G404" s="968"/>
      <c r="H404" s="968"/>
      <c r="I404" s="969"/>
    </row>
  </sheetData>
  <mergeCells count="663">
    <mergeCell ref="A400:I400"/>
    <mergeCell ref="E402:H402"/>
    <mergeCell ref="A403:A404"/>
    <mergeCell ref="C403:C404"/>
    <mergeCell ref="D403:D404"/>
    <mergeCell ref="E403:H404"/>
    <mergeCell ref="I403:I404"/>
    <mergeCell ref="A395:A397"/>
    <mergeCell ref="B395:B397"/>
    <mergeCell ref="C395:C397"/>
    <mergeCell ref="D395:D397"/>
    <mergeCell ref="E395:E397"/>
    <mergeCell ref="F395:F397"/>
    <mergeCell ref="A392:A394"/>
    <mergeCell ref="B392:B394"/>
    <mergeCell ref="C392:C394"/>
    <mergeCell ref="D392:D394"/>
    <mergeCell ref="E392:E394"/>
    <mergeCell ref="F392:F394"/>
    <mergeCell ref="G392:G394"/>
    <mergeCell ref="H392:H394"/>
    <mergeCell ref="G395:G397"/>
    <mergeCell ref="H395:H397"/>
    <mergeCell ref="G380:G381"/>
    <mergeCell ref="H380:H381"/>
    <mergeCell ref="A382:I382"/>
    <mergeCell ref="A383:I383"/>
    <mergeCell ref="A388:I388"/>
    <mergeCell ref="C390:C391"/>
    <mergeCell ref="D390:D391"/>
    <mergeCell ref="E390:E391"/>
    <mergeCell ref="F390:F391"/>
    <mergeCell ref="G390:G391"/>
    <mergeCell ref="A380:A381"/>
    <mergeCell ref="B380:B381"/>
    <mergeCell ref="C380:C381"/>
    <mergeCell ref="D380:D381"/>
    <mergeCell ref="E380:E381"/>
    <mergeCell ref="F380:F381"/>
    <mergeCell ref="H390:H391"/>
    <mergeCell ref="A378:A379"/>
    <mergeCell ref="B378:B379"/>
    <mergeCell ref="C378:C379"/>
    <mergeCell ref="D378:D379"/>
    <mergeCell ref="E378:E379"/>
    <mergeCell ref="F378:F379"/>
    <mergeCell ref="G378:G379"/>
    <mergeCell ref="H378:H379"/>
    <mergeCell ref="A373:A375"/>
    <mergeCell ref="B373:B375"/>
    <mergeCell ref="C373:C375"/>
    <mergeCell ref="D373:D375"/>
    <mergeCell ref="E373:E375"/>
    <mergeCell ref="F373:F375"/>
    <mergeCell ref="A363:A364"/>
    <mergeCell ref="B363:B364"/>
    <mergeCell ref="C363:C364"/>
    <mergeCell ref="D363:D364"/>
    <mergeCell ref="E363:E364"/>
    <mergeCell ref="F363:F364"/>
    <mergeCell ref="G363:G364"/>
    <mergeCell ref="H363:H364"/>
    <mergeCell ref="G373:G375"/>
    <mergeCell ref="H373:H375"/>
    <mergeCell ref="I351:I357"/>
    <mergeCell ref="A359:I359"/>
    <mergeCell ref="B361:B362"/>
    <mergeCell ref="C361:C362"/>
    <mergeCell ref="D361:D362"/>
    <mergeCell ref="E361:E362"/>
    <mergeCell ref="F361:F362"/>
    <mergeCell ref="G361:G362"/>
    <mergeCell ref="H361:H362"/>
    <mergeCell ref="B351:B355"/>
    <mergeCell ref="C351:C354"/>
    <mergeCell ref="D351:D354"/>
    <mergeCell ref="E351:E358"/>
    <mergeCell ref="F351:F358"/>
    <mergeCell ref="G351:G358"/>
    <mergeCell ref="I361:I362"/>
    <mergeCell ref="A343:A344"/>
    <mergeCell ref="B346:B349"/>
    <mergeCell ref="C346:C349"/>
    <mergeCell ref="D346:D349"/>
    <mergeCell ref="E346:E349"/>
    <mergeCell ref="F346:F349"/>
    <mergeCell ref="G346:G349"/>
    <mergeCell ref="H346:H349"/>
    <mergeCell ref="H351:H358"/>
    <mergeCell ref="B336:B338"/>
    <mergeCell ref="I336:I337"/>
    <mergeCell ref="B341:B344"/>
    <mergeCell ref="C341:C344"/>
    <mergeCell ref="D341:D344"/>
    <mergeCell ref="E341:E344"/>
    <mergeCell ref="F341:F344"/>
    <mergeCell ref="G341:G344"/>
    <mergeCell ref="H341:H344"/>
    <mergeCell ref="G328:G329"/>
    <mergeCell ref="H328:H329"/>
    <mergeCell ref="A330:I330"/>
    <mergeCell ref="A331:I331"/>
    <mergeCell ref="A333:A334"/>
    <mergeCell ref="B333:B334"/>
    <mergeCell ref="C333:C334"/>
    <mergeCell ref="D333:D334"/>
    <mergeCell ref="E333:E334"/>
    <mergeCell ref="F333:F334"/>
    <mergeCell ref="A328:A329"/>
    <mergeCell ref="B328:B329"/>
    <mergeCell ref="C328:C329"/>
    <mergeCell ref="D328:D329"/>
    <mergeCell ref="E328:E329"/>
    <mergeCell ref="F328:F329"/>
    <mergeCell ref="G333:G334"/>
    <mergeCell ref="H333:H334"/>
    <mergeCell ref="H320:H325"/>
    <mergeCell ref="I320:I321"/>
    <mergeCell ref="I322:I325"/>
    <mergeCell ref="B326:B327"/>
    <mergeCell ref="C326:C327"/>
    <mergeCell ref="D326:D327"/>
    <mergeCell ref="E326:E327"/>
    <mergeCell ref="F326:F327"/>
    <mergeCell ref="G326:G327"/>
    <mergeCell ref="H326:H327"/>
    <mergeCell ref="B320:B325"/>
    <mergeCell ref="C320:C325"/>
    <mergeCell ref="D320:D325"/>
    <mergeCell ref="E320:E325"/>
    <mergeCell ref="F320:F325"/>
    <mergeCell ref="G320:G325"/>
    <mergeCell ref="G306:G308"/>
    <mergeCell ref="H306:H308"/>
    <mergeCell ref="A313:A317"/>
    <mergeCell ref="B313:B317"/>
    <mergeCell ref="C313:C317"/>
    <mergeCell ref="D313:D317"/>
    <mergeCell ref="E313:E317"/>
    <mergeCell ref="F313:F317"/>
    <mergeCell ref="G313:G317"/>
    <mergeCell ref="H313:H317"/>
    <mergeCell ref="A306:A308"/>
    <mergeCell ref="B306:B307"/>
    <mergeCell ref="C306:C308"/>
    <mergeCell ref="D306:D308"/>
    <mergeCell ref="E306:E308"/>
    <mergeCell ref="F306:F308"/>
    <mergeCell ref="H295:H297"/>
    <mergeCell ref="I296:I297"/>
    <mergeCell ref="B299:B301"/>
    <mergeCell ref="C299:C301"/>
    <mergeCell ref="D299:D301"/>
    <mergeCell ref="E299:E301"/>
    <mergeCell ref="F299:F301"/>
    <mergeCell ref="G299:G301"/>
    <mergeCell ref="H299:H301"/>
    <mergeCell ref="I299:I301"/>
    <mergeCell ref="B295:B297"/>
    <mergeCell ref="C295:C297"/>
    <mergeCell ref="D295:D297"/>
    <mergeCell ref="E295:E297"/>
    <mergeCell ref="F295:F297"/>
    <mergeCell ref="G295:G297"/>
    <mergeCell ref="C292:C293"/>
    <mergeCell ref="D292:D293"/>
    <mergeCell ref="E292:E293"/>
    <mergeCell ref="F292:F293"/>
    <mergeCell ref="G292:G293"/>
    <mergeCell ref="H292:H293"/>
    <mergeCell ref="H288:H289"/>
    <mergeCell ref="B290:B291"/>
    <mergeCell ref="C290:C291"/>
    <mergeCell ref="D290:D291"/>
    <mergeCell ref="E290:E291"/>
    <mergeCell ref="F290:F291"/>
    <mergeCell ref="G290:G291"/>
    <mergeCell ref="H290:H291"/>
    <mergeCell ref="H279:H282"/>
    <mergeCell ref="A283:I283"/>
    <mergeCell ref="B285:B287"/>
    <mergeCell ref="C285:C287"/>
    <mergeCell ref="D285:D287"/>
    <mergeCell ref="E285:E287"/>
    <mergeCell ref="F285:F287"/>
    <mergeCell ref="G285:G287"/>
    <mergeCell ref="H285:H287"/>
    <mergeCell ref="I286:I287"/>
    <mergeCell ref="A279:A282"/>
    <mergeCell ref="B279:B282"/>
    <mergeCell ref="C279:C282"/>
    <mergeCell ref="D279:D282"/>
    <mergeCell ref="E279:E282"/>
    <mergeCell ref="F279:F282"/>
    <mergeCell ref="G279:G282"/>
    <mergeCell ref="A288:A289"/>
    <mergeCell ref="C288:C289"/>
    <mergeCell ref="D288:D289"/>
    <mergeCell ref="E288:E289"/>
    <mergeCell ref="F288:F289"/>
    <mergeCell ref="G288:G289"/>
    <mergeCell ref="A273:A274"/>
    <mergeCell ref="A276:A278"/>
    <mergeCell ref="B276:B278"/>
    <mergeCell ref="C276:C278"/>
    <mergeCell ref="D276:D278"/>
    <mergeCell ref="E276:E278"/>
    <mergeCell ref="B272:B274"/>
    <mergeCell ref="C272:C274"/>
    <mergeCell ref="D272:D274"/>
    <mergeCell ref="E272:E274"/>
    <mergeCell ref="F272:F274"/>
    <mergeCell ref="G272:G274"/>
    <mergeCell ref="H272:H274"/>
    <mergeCell ref="F276:F278"/>
    <mergeCell ref="G276:G278"/>
    <mergeCell ref="H276:H278"/>
    <mergeCell ref="I264:I265"/>
    <mergeCell ref="A267:E267"/>
    <mergeCell ref="F267:G267"/>
    <mergeCell ref="H267:I267"/>
    <mergeCell ref="A269:A270"/>
    <mergeCell ref="B269:B270"/>
    <mergeCell ref="C269:C270"/>
    <mergeCell ref="D269:D270"/>
    <mergeCell ref="E269:E270"/>
    <mergeCell ref="F269:G270"/>
    <mergeCell ref="H269:H270"/>
    <mergeCell ref="H258:H259"/>
    <mergeCell ref="A262:A263"/>
    <mergeCell ref="B262:B263"/>
    <mergeCell ref="C262:C263"/>
    <mergeCell ref="D262:D263"/>
    <mergeCell ref="E262:H263"/>
    <mergeCell ref="H254:H257"/>
    <mergeCell ref="I254:I255"/>
    <mergeCell ref="I256:I257"/>
    <mergeCell ref="A258:A259"/>
    <mergeCell ref="B258:B259"/>
    <mergeCell ref="C258:C259"/>
    <mergeCell ref="D258:D259"/>
    <mergeCell ref="E258:E259"/>
    <mergeCell ref="F258:F259"/>
    <mergeCell ref="G258:G259"/>
    <mergeCell ref="H249:H250"/>
    <mergeCell ref="I249:I250"/>
    <mergeCell ref="A251:I251"/>
    <mergeCell ref="A252:I252"/>
    <mergeCell ref="B254:B257"/>
    <mergeCell ref="C254:C257"/>
    <mergeCell ref="D254:D257"/>
    <mergeCell ref="E254:E257"/>
    <mergeCell ref="F254:F257"/>
    <mergeCell ref="G254:G257"/>
    <mergeCell ref="A249:A250"/>
    <mergeCell ref="C249:C250"/>
    <mergeCell ref="D249:D250"/>
    <mergeCell ref="E249:E250"/>
    <mergeCell ref="F249:F250"/>
    <mergeCell ref="G249:G250"/>
    <mergeCell ref="B239:B241"/>
    <mergeCell ref="C239:C241"/>
    <mergeCell ref="D239:D241"/>
    <mergeCell ref="E239:E241"/>
    <mergeCell ref="F239:F241"/>
    <mergeCell ref="G239:G241"/>
    <mergeCell ref="H239:H241"/>
    <mergeCell ref="I239:I241"/>
    <mergeCell ref="B242:B245"/>
    <mergeCell ref="C242:C245"/>
    <mergeCell ref="D242:D245"/>
    <mergeCell ref="E242:E245"/>
    <mergeCell ref="F242:F245"/>
    <mergeCell ref="G242:G245"/>
    <mergeCell ref="H242:H245"/>
    <mergeCell ref="I242:I245"/>
    <mergeCell ref="A237:A238"/>
    <mergeCell ref="B237:B238"/>
    <mergeCell ref="C237:C238"/>
    <mergeCell ref="D237:D238"/>
    <mergeCell ref="E237:E238"/>
    <mergeCell ref="F237:F238"/>
    <mergeCell ref="G229:G231"/>
    <mergeCell ref="H229:H231"/>
    <mergeCell ref="A233:A236"/>
    <mergeCell ref="B233:B236"/>
    <mergeCell ref="C233:C236"/>
    <mergeCell ref="D233:D236"/>
    <mergeCell ref="E233:E236"/>
    <mergeCell ref="F233:F236"/>
    <mergeCell ref="G233:G236"/>
    <mergeCell ref="H233:H236"/>
    <mergeCell ref="A229:A231"/>
    <mergeCell ref="B229:B231"/>
    <mergeCell ref="C229:C231"/>
    <mergeCell ref="D229:D231"/>
    <mergeCell ref="E229:E231"/>
    <mergeCell ref="F229:F231"/>
    <mergeCell ref="G237:G238"/>
    <mergeCell ref="H237:H238"/>
    <mergeCell ref="A223:A224"/>
    <mergeCell ref="C223:C224"/>
    <mergeCell ref="D223:D224"/>
    <mergeCell ref="E223:E224"/>
    <mergeCell ref="F223:F224"/>
    <mergeCell ref="G223:G224"/>
    <mergeCell ref="H223:H224"/>
    <mergeCell ref="I217:I218"/>
    <mergeCell ref="A219:A220"/>
    <mergeCell ref="B219:B220"/>
    <mergeCell ref="C219:C220"/>
    <mergeCell ref="D219:D220"/>
    <mergeCell ref="E219:E220"/>
    <mergeCell ref="F219:F220"/>
    <mergeCell ref="G219:G220"/>
    <mergeCell ref="H219:H220"/>
    <mergeCell ref="H214:H215"/>
    <mergeCell ref="B217:B218"/>
    <mergeCell ref="C217:C218"/>
    <mergeCell ref="D217:D218"/>
    <mergeCell ref="E217:E218"/>
    <mergeCell ref="F217:F218"/>
    <mergeCell ref="G217:G218"/>
    <mergeCell ref="H217:H218"/>
    <mergeCell ref="A221:I221"/>
    <mergeCell ref="B206:B208"/>
    <mergeCell ref="C206:C208"/>
    <mergeCell ref="D206:D208"/>
    <mergeCell ref="E206:E208"/>
    <mergeCell ref="F206:F208"/>
    <mergeCell ref="G206:G208"/>
    <mergeCell ref="H206:H208"/>
    <mergeCell ref="I206:I208"/>
    <mergeCell ref="A214:A215"/>
    <mergeCell ref="B214:B215"/>
    <mergeCell ref="C214:C215"/>
    <mergeCell ref="D214:D215"/>
    <mergeCell ref="E214:E215"/>
    <mergeCell ref="F214:F215"/>
    <mergeCell ref="A210:I210"/>
    <mergeCell ref="A212:A213"/>
    <mergeCell ref="B212:B213"/>
    <mergeCell ref="C212:C213"/>
    <mergeCell ref="D212:D213"/>
    <mergeCell ref="E212:E213"/>
    <mergeCell ref="F212:F213"/>
    <mergeCell ref="G212:G213"/>
    <mergeCell ref="H212:H213"/>
    <mergeCell ref="G214:G215"/>
    <mergeCell ref="H191:H195"/>
    <mergeCell ref="I193:I195"/>
    <mergeCell ref="B198:B205"/>
    <mergeCell ref="C198:C205"/>
    <mergeCell ref="D198:D205"/>
    <mergeCell ref="E198:E205"/>
    <mergeCell ref="F198:F205"/>
    <mergeCell ref="G198:G205"/>
    <mergeCell ref="H198:H205"/>
    <mergeCell ref="I198:I200"/>
    <mergeCell ref="B191:B195"/>
    <mergeCell ref="C191:C195"/>
    <mergeCell ref="D191:D195"/>
    <mergeCell ref="E191:E195"/>
    <mergeCell ref="F191:F195"/>
    <mergeCell ref="G191:G195"/>
    <mergeCell ref="I201:I205"/>
    <mergeCell ref="B180:B183"/>
    <mergeCell ref="I180:I183"/>
    <mergeCell ref="C186:C190"/>
    <mergeCell ref="D186:D190"/>
    <mergeCell ref="E186:E190"/>
    <mergeCell ref="F186:F190"/>
    <mergeCell ref="G186:G190"/>
    <mergeCell ref="H186:H190"/>
    <mergeCell ref="I187:I190"/>
    <mergeCell ref="C179:C183"/>
    <mergeCell ref="D179:D183"/>
    <mergeCell ref="E179:E183"/>
    <mergeCell ref="F179:F183"/>
    <mergeCell ref="G179:G183"/>
    <mergeCell ref="H179:H183"/>
    <mergeCell ref="I171:I172"/>
    <mergeCell ref="A173:I173"/>
    <mergeCell ref="B175:B178"/>
    <mergeCell ref="C175:C178"/>
    <mergeCell ref="D175:D178"/>
    <mergeCell ref="E175:E178"/>
    <mergeCell ref="F175:F178"/>
    <mergeCell ref="G175:G178"/>
    <mergeCell ref="H175:H178"/>
    <mergeCell ref="I175:I177"/>
    <mergeCell ref="B171:B172"/>
    <mergeCell ref="C171:C172"/>
    <mergeCell ref="D171:D172"/>
    <mergeCell ref="E171:H172"/>
    <mergeCell ref="E161:H161"/>
    <mergeCell ref="E162:H162"/>
    <mergeCell ref="A164:A168"/>
    <mergeCell ref="B164:B168"/>
    <mergeCell ref="C164:C168"/>
    <mergeCell ref="D164:D168"/>
    <mergeCell ref="E164:E168"/>
    <mergeCell ref="F164:F168"/>
    <mergeCell ref="G164:G168"/>
    <mergeCell ref="H164:H168"/>
    <mergeCell ref="A154:A155"/>
    <mergeCell ref="B154:B155"/>
    <mergeCell ref="C154:C155"/>
    <mergeCell ref="D154:D155"/>
    <mergeCell ref="E154:H155"/>
    <mergeCell ref="A156:A160"/>
    <mergeCell ref="B156:B160"/>
    <mergeCell ref="C156:C160"/>
    <mergeCell ref="D156:D160"/>
    <mergeCell ref="E156:E160"/>
    <mergeCell ref="F156:F160"/>
    <mergeCell ref="G156:G160"/>
    <mergeCell ref="H156:H160"/>
    <mergeCell ref="A144:I144"/>
    <mergeCell ref="A145:I145"/>
    <mergeCell ref="B147:B152"/>
    <mergeCell ref="C147:C152"/>
    <mergeCell ref="D147:D152"/>
    <mergeCell ref="E147:E152"/>
    <mergeCell ref="F147:G152"/>
    <mergeCell ref="H147:H152"/>
    <mergeCell ref="A148:A149"/>
    <mergeCell ref="G139:G140"/>
    <mergeCell ref="H139:H140"/>
    <mergeCell ref="A142:A143"/>
    <mergeCell ref="B142:B143"/>
    <mergeCell ref="C142:C143"/>
    <mergeCell ref="D142:D143"/>
    <mergeCell ref="E142:E143"/>
    <mergeCell ref="F142:F143"/>
    <mergeCell ref="G142:G143"/>
    <mergeCell ref="H142:H143"/>
    <mergeCell ref="A139:A140"/>
    <mergeCell ref="B139:B140"/>
    <mergeCell ref="C139:C140"/>
    <mergeCell ref="D139:D140"/>
    <mergeCell ref="E139:E140"/>
    <mergeCell ref="F139:F140"/>
    <mergeCell ref="G134:G135"/>
    <mergeCell ref="H134:H135"/>
    <mergeCell ref="A136:A138"/>
    <mergeCell ref="B136:B138"/>
    <mergeCell ref="C136:C138"/>
    <mergeCell ref="D136:D138"/>
    <mergeCell ref="E136:E138"/>
    <mergeCell ref="F136:F138"/>
    <mergeCell ref="G136:G138"/>
    <mergeCell ref="H136:H138"/>
    <mergeCell ref="A134:A135"/>
    <mergeCell ref="B134:B135"/>
    <mergeCell ref="C134:C135"/>
    <mergeCell ref="D134:D135"/>
    <mergeCell ref="E134:E135"/>
    <mergeCell ref="F134:F135"/>
    <mergeCell ref="A128:A129"/>
    <mergeCell ref="B128:B129"/>
    <mergeCell ref="C128:C129"/>
    <mergeCell ref="D128:D129"/>
    <mergeCell ref="E128:E129"/>
    <mergeCell ref="F128:F129"/>
    <mergeCell ref="G128:G129"/>
    <mergeCell ref="H128:H129"/>
    <mergeCell ref="A125:A126"/>
    <mergeCell ref="B125:B126"/>
    <mergeCell ref="C125:C126"/>
    <mergeCell ref="D125:D126"/>
    <mergeCell ref="E125:E126"/>
    <mergeCell ref="F125:F126"/>
    <mergeCell ref="A121:A123"/>
    <mergeCell ref="B121:B123"/>
    <mergeCell ref="C121:C123"/>
    <mergeCell ref="D121:D123"/>
    <mergeCell ref="E121:E123"/>
    <mergeCell ref="F121:F123"/>
    <mergeCell ref="G121:G123"/>
    <mergeCell ref="H121:H123"/>
    <mergeCell ref="G125:G126"/>
    <mergeCell ref="H125:H126"/>
    <mergeCell ref="I111:I112"/>
    <mergeCell ref="A112:A113"/>
    <mergeCell ref="A114:I114"/>
    <mergeCell ref="B116:B119"/>
    <mergeCell ref="C116:C119"/>
    <mergeCell ref="D116:D119"/>
    <mergeCell ref="E116:E119"/>
    <mergeCell ref="F116:F119"/>
    <mergeCell ref="G116:G119"/>
    <mergeCell ref="H116:H119"/>
    <mergeCell ref="I117:I119"/>
    <mergeCell ref="A107:A108"/>
    <mergeCell ref="B107:B108"/>
    <mergeCell ref="C107:C108"/>
    <mergeCell ref="D107:D108"/>
    <mergeCell ref="E107:E108"/>
    <mergeCell ref="F107:F108"/>
    <mergeCell ref="G107:G108"/>
    <mergeCell ref="H107:H108"/>
    <mergeCell ref="B110:B113"/>
    <mergeCell ref="C110:C113"/>
    <mergeCell ref="D110:D113"/>
    <mergeCell ref="E110:E113"/>
    <mergeCell ref="F110:F113"/>
    <mergeCell ref="G110:G113"/>
    <mergeCell ref="H110:H113"/>
    <mergeCell ref="A90:I90"/>
    <mergeCell ref="C92:C99"/>
    <mergeCell ref="D92:D99"/>
    <mergeCell ref="E92:E99"/>
    <mergeCell ref="F92:F99"/>
    <mergeCell ref="G92:G99"/>
    <mergeCell ref="H92:H99"/>
    <mergeCell ref="B93:B94"/>
    <mergeCell ref="I93:I94"/>
    <mergeCell ref="B95:B96"/>
    <mergeCell ref="I95:I96"/>
    <mergeCell ref="B97:B98"/>
    <mergeCell ref="I97:I99"/>
    <mergeCell ref="H80:H81"/>
    <mergeCell ref="I80:I81"/>
    <mergeCell ref="A84:A85"/>
    <mergeCell ref="B84:B87"/>
    <mergeCell ref="C84:C87"/>
    <mergeCell ref="D84:D87"/>
    <mergeCell ref="E84:E87"/>
    <mergeCell ref="F84:F87"/>
    <mergeCell ref="G84:G87"/>
    <mergeCell ref="H84:H87"/>
    <mergeCell ref="B80:B81"/>
    <mergeCell ref="C80:C81"/>
    <mergeCell ref="D80:D81"/>
    <mergeCell ref="E80:E81"/>
    <mergeCell ref="F80:F81"/>
    <mergeCell ref="G80:G81"/>
    <mergeCell ref="A86:A87"/>
    <mergeCell ref="D76:D77"/>
    <mergeCell ref="E76:E77"/>
    <mergeCell ref="F76:F77"/>
    <mergeCell ref="G76:G77"/>
    <mergeCell ref="H76:H77"/>
    <mergeCell ref="A78:I78"/>
    <mergeCell ref="H65:H67"/>
    <mergeCell ref="I65:I67"/>
    <mergeCell ref="A69:I69"/>
    <mergeCell ref="A70:I70"/>
    <mergeCell ref="B72:B77"/>
    <mergeCell ref="C72:C77"/>
    <mergeCell ref="D72:D74"/>
    <mergeCell ref="E72:H74"/>
    <mergeCell ref="I73:I74"/>
    <mergeCell ref="A76:A77"/>
    <mergeCell ref="A57:I57"/>
    <mergeCell ref="B61:B62"/>
    <mergeCell ref="I61:I62"/>
    <mergeCell ref="B65:B67"/>
    <mergeCell ref="C65:C67"/>
    <mergeCell ref="D65:D67"/>
    <mergeCell ref="E65:E67"/>
    <mergeCell ref="F65:F67"/>
    <mergeCell ref="G65:G67"/>
    <mergeCell ref="H49:H51"/>
    <mergeCell ref="I49:I51"/>
    <mergeCell ref="A52:I52"/>
    <mergeCell ref="A54:A55"/>
    <mergeCell ref="B54:B55"/>
    <mergeCell ref="C54:C55"/>
    <mergeCell ref="D54:D55"/>
    <mergeCell ref="E54:E55"/>
    <mergeCell ref="F54:F55"/>
    <mergeCell ref="G54:G55"/>
    <mergeCell ref="B49:B51"/>
    <mergeCell ref="C49:C51"/>
    <mergeCell ref="D49:D51"/>
    <mergeCell ref="E49:E51"/>
    <mergeCell ref="F49:F51"/>
    <mergeCell ref="G49:G51"/>
    <mergeCell ref="H54:H55"/>
    <mergeCell ref="A41:I41"/>
    <mergeCell ref="A32:A33"/>
    <mergeCell ref="B32:B33"/>
    <mergeCell ref="C32:C33"/>
    <mergeCell ref="D32:D33"/>
    <mergeCell ref="E32:H33"/>
    <mergeCell ref="B34:B36"/>
    <mergeCell ref="C34:C36"/>
    <mergeCell ref="D34:D36"/>
    <mergeCell ref="E34:H36"/>
    <mergeCell ref="A30:A31"/>
    <mergeCell ref="B30:B31"/>
    <mergeCell ref="C30:C31"/>
    <mergeCell ref="D30:D31"/>
    <mergeCell ref="E30:E31"/>
    <mergeCell ref="F30:F31"/>
    <mergeCell ref="G30:G31"/>
    <mergeCell ref="H30:H31"/>
    <mergeCell ref="A37:A40"/>
    <mergeCell ref="B37:B40"/>
    <mergeCell ref="C37:C40"/>
    <mergeCell ref="D37:D40"/>
    <mergeCell ref="E37:H40"/>
    <mergeCell ref="I20:I21"/>
    <mergeCell ref="A22:I22"/>
    <mergeCell ref="E25:H25"/>
    <mergeCell ref="A27:A29"/>
    <mergeCell ref="B27:B29"/>
    <mergeCell ref="C27:C29"/>
    <mergeCell ref="D27:D29"/>
    <mergeCell ref="E27:E29"/>
    <mergeCell ref="F27:F29"/>
    <mergeCell ref="G27:G29"/>
    <mergeCell ref="H27:H29"/>
    <mergeCell ref="B20:B21"/>
    <mergeCell ref="C20:C21"/>
    <mergeCell ref="D20:D21"/>
    <mergeCell ref="E20:E21"/>
    <mergeCell ref="F20:F21"/>
    <mergeCell ref="G20:G21"/>
    <mergeCell ref="H20:H21"/>
    <mergeCell ref="B18:B19"/>
    <mergeCell ref="C18:C19"/>
    <mergeCell ref="D18:D19"/>
    <mergeCell ref="E18:E19"/>
    <mergeCell ref="F18:F19"/>
    <mergeCell ref="G18:G19"/>
    <mergeCell ref="F12:G12"/>
    <mergeCell ref="F13:G13"/>
    <mergeCell ref="I15:I19"/>
    <mergeCell ref="B16:B17"/>
    <mergeCell ref="C16:C17"/>
    <mergeCell ref="D16:D17"/>
    <mergeCell ref="E16:E17"/>
    <mergeCell ref="F16:F17"/>
    <mergeCell ref="G16:G17"/>
    <mergeCell ref="H16:H17"/>
    <mergeCell ref="H18:H19"/>
    <mergeCell ref="H6:H7"/>
    <mergeCell ref="B8:B9"/>
    <mergeCell ref="C8:C9"/>
    <mergeCell ref="D8:D9"/>
    <mergeCell ref="E8:E9"/>
    <mergeCell ref="F8:F9"/>
    <mergeCell ref="G8:G9"/>
    <mergeCell ref="H8:H9"/>
    <mergeCell ref="B6:B7"/>
    <mergeCell ref="C6:C7"/>
    <mergeCell ref="D6:D7"/>
    <mergeCell ref="E6:E7"/>
    <mergeCell ref="F6:F7"/>
    <mergeCell ref="G6:G7"/>
    <mergeCell ref="A1:I1"/>
    <mergeCell ref="A2:I2"/>
    <mergeCell ref="B4:B5"/>
    <mergeCell ref="C4:C5"/>
    <mergeCell ref="D4:D5"/>
    <mergeCell ref="E4:E5"/>
    <mergeCell ref="F4:F5"/>
    <mergeCell ref="G4:G5"/>
    <mergeCell ref="H4:H5"/>
    <mergeCell ref="I4:I5"/>
  </mergeCells>
  <hyperlinks>
    <hyperlink ref="F12" location="_ftn1" display="_ftn1" xr:uid="{00000000-0004-0000-0C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0C8E7-8408-40E3-A7D6-F93C3BA8615B}">
  <sheetPr>
    <pageSetUpPr fitToPage="1"/>
  </sheetPr>
  <dimension ref="A2:AH262"/>
  <sheetViews>
    <sheetView showGridLines="0" tabSelected="1" topLeftCell="B1" zoomScale="60" zoomScaleNormal="60" workbookViewId="0">
      <pane xSplit="13" ySplit="6" topLeftCell="O7" activePane="bottomRight" state="frozen"/>
      <selection activeCell="B1" sqref="B1"/>
      <selection pane="topRight" activeCell="N1" sqref="N1"/>
      <selection pane="bottomLeft" activeCell="B7" sqref="B7"/>
      <selection pane="bottomRight" activeCell="AE18" sqref="AE18"/>
    </sheetView>
  </sheetViews>
  <sheetFormatPr baseColWidth="10" defaultColWidth="12.7109375" defaultRowHeight="15.75"/>
  <cols>
    <col min="1" max="1" width="2.140625" style="438" customWidth="1"/>
    <col min="2" max="2" width="4" style="438" customWidth="1"/>
    <col min="3" max="3" width="3.42578125" style="472" customWidth="1"/>
    <col min="4" max="4" width="3.85546875" style="475" customWidth="1"/>
    <col min="5" max="5" width="90" style="438" customWidth="1"/>
    <col min="6" max="7" width="6.42578125" style="520" customWidth="1"/>
    <col min="8" max="11" width="6.42578125" style="438" customWidth="1"/>
    <col min="12" max="12" width="8.5703125" style="438" customWidth="1"/>
    <col min="13" max="13" width="9" style="438" customWidth="1"/>
    <col min="14" max="14" width="3" style="438" customWidth="1"/>
    <col min="15" max="15" width="8.28515625" style="558" customWidth="1"/>
    <col min="16" max="16" width="6.85546875" style="558" customWidth="1"/>
    <col min="17" max="17" width="5.5703125" style="558" customWidth="1"/>
    <col min="18" max="18" width="8.42578125" style="558" customWidth="1"/>
    <col min="19" max="19" width="6" style="558" customWidth="1"/>
    <col min="20" max="20" width="6.140625" style="558" customWidth="1"/>
    <col min="21" max="21" width="6.42578125" style="558" customWidth="1"/>
    <col min="22" max="22" width="7.140625" style="558" customWidth="1"/>
    <col min="23" max="23" width="7.28515625" style="558" customWidth="1"/>
    <col min="24" max="24" width="7.5703125" style="558" customWidth="1"/>
    <col min="25" max="25" width="6.5703125" style="558" customWidth="1"/>
    <col min="26" max="26" width="7.42578125" style="558" customWidth="1"/>
    <col min="27" max="27" width="5.85546875" style="558" customWidth="1"/>
    <col min="28" max="28" width="10" style="558" customWidth="1"/>
    <col min="29" max="29" width="7" style="558" customWidth="1"/>
    <col min="30" max="30" width="8.28515625" style="558" customWidth="1"/>
    <col min="31" max="31" width="8.5703125" style="558" customWidth="1"/>
    <col min="32" max="32" width="7" style="558" customWidth="1"/>
    <col min="33" max="33" width="6" style="558" customWidth="1"/>
    <col min="34" max="34" width="8" style="558" customWidth="1"/>
    <col min="35" max="16384" width="12.7109375" style="438"/>
  </cols>
  <sheetData>
    <row r="2" spans="1:34" ht="30">
      <c r="B2" s="598" t="s">
        <v>1054</v>
      </c>
      <c r="C2" s="598"/>
      <c r="D2" s="598"/>
      <c r="E2" s="598"/>
      <c r="F2" s="598"/>
      <c r="G2" s="598"/>
      <c r="H2" s="598"/>
      <c r="I2" s="598"/>
      <c r="J2" s="598"/>
      <c r="K2" s="546"/>
      <c r="L2" s="546"/>
      <c r="M2" s="546"/>
    </row>
    <row r="3" spans="1:34" ht="15.75" customHeight="1">
      <c r="B3" s="439"/>
      <c r="C3" s="599"/>
      <c r="D3" s="599"/>
      <c r="E3" s="599"/>
      <c r="F3" s="599"/>
      <c r="G3" s="599"/>
    </row>
    <row r="4" spans="1:34" ht="29.25" customHeight="1">
      <c r="A4" s="441"/>
      <c r="B4" s="442" t="s">
        <v>1055</v>
      </c>
      <c r="C4" s="443"/>
      <c r="D4" s="444"/>
      <c r="E4" s="445"/>
      <c r="F4" s="600" t="s">
        <v>1056</v>
      </c>
      <c r="G4" s="600"/>
      <c r="I4" s="601" t="s">
        <v>1057</v>
      </c>
      <c r="J4" s="601"/>
      <c r="K4" s="585"/>
      <c r="L4" s="584" t="s">
        <v>1329</v>
      </c>
      <c r="M4" s="584" t="s">
        <v>1328</v>
      </c>
      <c r="O4" s="558">
        <f t="shared" ref="O4:AH4" si="0">O245</f>
        <v>9</v>
      </c>
      <c r="P4" s="558">
        <f t="shared" si="0"/>
        <v>27</v>
      </c>
      <c r="Q4" s="558">
        <f t="shared" si="0"/>
        <v>9</v>
      </c>
      <c r="R4" s="558">
        <f t="shared" si="0"/>
        <v>27</v>
      </c>
      <c r="S4" s="558">
        <f t="shared" si="0"/>
        <v>9</v>
      </c>
      <c r="T4" s="558">
        <f t="shared" si="0"/>
        <v>27</v>
      </c>
      <c r="U4" s="558">
        <f t="shared" si="0"/>
        <v>9</v>
      </c>
      <c r="V4" s="558">
        <f t="shared" si="0"/>
        <v>27</v>
      </c>
      <c r="W4" s="558">
        <f t="shared" si="0"/>
        <v>9</v>
      </c>
      <c r="X4" s="558">
        <f t="shared" si="0"/>
        <v>27</v>
      </c>
      <c r="Y4" s="558">
        <f t="shared" si="0"/>
        <v>9</v>
      </c>
      <c r="Z4" s="558">
        <f t="shared" si="0"/>
        <v>28</v>
      </c>
      <c r="AA4" s="558">
        <f t="shared" si="0"/>
        <v>9</v>
      </c>
      <c r="AB4" s="558">
        <f t="shared" si="0"/>
        <v>27</v>
      </c>
      <c r="AC4" s="558">
        <f t="shared" si="0"/>
        <v>9</v>
      </c>
      <c r="AD4" s="558">
        <f t="shared" si="0"/>
        <v>27</v>
      </c>
      <c r="AE4" s="558">
        <f t="shared" si="0"/>
        <v>10</v>
      </c>
      <c r="AF4" s="558">
        <f t="shared" si="0"/>
        <v>27</v>
      </c>
      <c r="AG4" s="558">
        <f t="shared" si="0"/>
        <v>1.5</v>
      </c>
      <c r="AH4" s="558">
        <f t="shared" si="0"/>
        <v>30</v>
      </c>
    </row>
    <row r="5" spans="1:34" ht="54" customHeight="1">
      <c r="A5" s="441"/>
      <c r="B5" s="441"/>
      <c r="C5" s="446" t="s">
        <v>1058</v>
      </c>
      <c r="D5" s="447"/>
      <c r="E5" s="448"/>
      <c r="F5" s="602" t="s">
        <v>1059</v>
      </c>
      <c r="G5" s="602"/>
      <c r="I5" s="449"/>
      <c r="J5" s="440"/>
      <c r="K5" s="583"/>
      <c r="L5" s="582"/>
      <c r="M5" s="582"/>
      <c r="O5" s="594" t="s">
        <v>1327</v>
      </c>
      <c r="P5" s="595"/>
      <c r="Q5" s="594" t="s">
        <v>1326</v>
      </c>
      <c r="R5" s="595"/>
      <c r="S5" s="596" t="s">
        <v>1325</v>
      </c>
      <c r="T5" s="597"/>
      <c r="U5" s="594" t="s">
        <v>1324</v>
      </c>
      <c r="V5" s="595"/>
      <c r="W5" s="594" t="s">
        <v>1323</v>
      </c>
      <c r="X5" s="595"/>
      <c r="Y5" s="594" t="s">
        <v>1322</v>
      </c>
      <c r="Z5" s="595"/>
      <c r="AA5" s="594" t="s">
        <v>1321</v>
      </c>
      <c r="AB5" s="595"/>
      <c r="AC5" s="594" t="s">
        <v>1320</v>
      </c>
      <c r="AD5" s="595"/>
      <c r="AE5" s="594" t="s">
        <v>1319</v>
      </c>
      <c r="AF5" s="595"/>
      <c r="AG5" s="591" t="s">
        <v>1318</v>
      </c>
      <c r="AH5" s="592"/>
    </row>
    <row r="6" spans="1:34" ht="17.45" customHeight="1">
      <c r="A6" s="441"/>
      <c r="B6" s="441"/>
      <c r="C6" s="450"/>
      <c r="D6" s="451" t="s">
        <v>1060</v>
      </c>
      <c r="E6" s="441"/>
      <c r="F6" s="452" t="s">
        <v>732</v>
      </c>
      <c r="G6" s="453" t="s">
        <v>731</v>
      </c>
      <c r="I6" s="452" t="s">
        <v>732</v>
      </c>
      <c r="J6" s="453" t="s">
        <v>731</v>
      </c>
      <c r="K6" s="523"/>
      <c r="L6" s="452" t="s">
        <v>732</v>
      </c>
      <c r="M6" s="576" t="s">
        <v>731</v>
      </c>
      <c r="O6" s="561" t="s">
        <v>732</v>
      </c>
      <c r="P6" s="562" t="s">
        <v>731</v>
      </c>
      <c r="Q6" s="561" t="s">
        <v>732</v>
      </c>
      <c r="R6" s="562" t="s">
        <v>731</v>
      </c>
      <c r="S6" s="561" t="s">
        <v>732</v>
      </c>
      <c r="T6" s="562" t="s">
        <v>731</v>
      </c>
      <c r="U6" s="561" t="s">
        <v>732</v>
      </c>
      <c r="V6" s="562" t="s">
        <v>731</v>
      </c>
      <c r="W6" s="561" t="s">
        <v>732</v>
      </c>
      <c r="X6" s="560" t="s">
        <v>731</v>
      </c>
      <c r="Y6" s="561" t="s">
        <v>732</v>
      </c>
      <c r="Z6" s="562" t="s">
        <v>731</v>
      </c>
      <c r="AA6" s="561" t="s">
        <v>732</v>
      </c>
      <c r="AB6" s="562" t="s">
        <v>731</v>
      </c>
      <c r="AC6" s="561" t="s">
        <v>732</v>
      </c>
      <c r="AD6" s="562" t="s">
        <v>731</v>
      </c>
      <c r="AE6" s="561" t="s">
        <v>732</v>
      </c>
      <c r="AF6" s="562" t="s">
        <v>731</v>
      </c>
      <c r="AG6" s="561" t="s">
        <v>732</v>
      </c>
      <c r="AH6" s="560" t="s">
        <v>731</v>
      </c>
    </row>
    <row r="7" spans="1:34" ht="25.5">
      <c r="A7" s="441"/>
      <c r="B7" s="441"/>
      <c r="C7" s="450"/>
      <c r="D7" s="454"/>
      <c r="E7" s="455" t="s">
        <v>1061</v>
      </c>
      <c r="F7" s="456">
        <v>2</v>
      </c>
      <c r="G7" s="456"/>
      <c r="I7" s="458">
        <v>1</v>
      </c>
      <c r="J7" s="461"/>
      <c r="K7" s="506"/>
      <c r="L7" s="577">
        <f>SUM(O7,Q7,S7,U7,W7,Y7,AA7,AC7,AE7,AG7)</f>
        <v>1</v>
      </c>
      <c r="M7" s="460"/>
      <c r="O7" s="565"/>
      <c r="P7" s="565"/>
      <c r="Q7" s="565"/>
      <c r="R7" s="565"/>
      <c r="S7" s="565"/>
      <c r="T7" s="565"/>
      <c r="U7" s="579">
        <v>0.5</v>
      </c>
      <c r="V7" s="579"/>
      <c r="W7" s="579">
        <v>0.5</v>
      </c>
      <c r="X7" s="579"/>
      <c r="Y7" s="579"/>
      <c r="Z7" s="579"/>
      <c r="AA7" s="579"/>
      <c r="AB7" s="579"/>
      <c r="AC7" s="579"/>
      <c r="AD7" s="579"/>
      <c r="AE7" s="579"/>
      <c r="AF7" s="579"/>
      <c r="AG7" s="579"/>
      <c r="AH7" s="579"/>
    </row>
    <row r="8" spans="1:34" ht="48" customHeight="1">
      <c r="A8" s="441"/>
      <c r="B8" s="441"/>
      <c r="C8" s="450"/>
      <c r="D8" s="454"/>
      <c r="E8" s="455" t="s">
        <v>1062</v>
      </c>
      <c r="F8" s="456">
        <v>2</v>
      </c>
      <c r="G8" s="456"/>
      <c r="I8" s="458">
        <v>2</v>
      </c>
      <c r="J8" s="461"/>
      <c r="K8" s="506"/>
      <c r="L8" s="577">
        <f>SUM(O8,Q8,S8,U8,W8,Y8,AA8,AC8,AE8,AG8)</f>
        <v>2</v>
      </c>
      <c r="M8" s="460"/>
      <c r="O8" s="565"/>
      <c r="P8" s="565"/>
      <c r="Q8" s="565"/>
      <c r="R8" s="565"/>
      <c r="S8" s="565"/>
      <c r="T8" s="565"/>
      <c r="U8" s="579">
        <v>0.5</v>
      </c>
      <c r="V8" s="579"/>
      <c r="W8" s="579">
        <v>0.5</v>
      </c>
      <c r="X8" s="579"/>
      <c r="Y8" s="579"/>
      <c r="Z8" s="579"/>
      <c r="AA8" s="579">
        <v>0.5</v>
      </c>
      <c r="AB8" s="579"/>
      <c r="AC8" s="579"/>
      <c r="AD8" s="579"/>
      <c r="AE8" s="579">
        <v>0.5</v>
      </c>
      <c r="AF8" s="579"/>
      <c r="AG8" s="579"/>
      <c r="AH8" s="579"/>
    </row>
    <row r="9" spans="1:34" ht="43.5" customHeight="1">
      <c r="A9" s="441"/>
      <c r="B9" s="441"/>
      <c r="C9" s="450"/>
      <c r="D9" s="454"/>
      <c r="E9" s="455" t="s">
        <v>1063</v>
      </c>
      <c r="F9" s="456">
        <v>2</v>
      </c>
      <c r="G9" s="456"/>
      <c r="I9" s="458">
        <v>1</v>
      </c>
      <c r="J9" s="461"/>
      <c r="K9" s="506"/>
      <c r="L9" s="577">
        <f>SUM(O9,Q9,S9,U9,W9,Y9,AA9,AC9,AE9,AG9)</f>
        <v>1</v>
      </c>
      <c r="M9" s="460"/>
      <c r="O9" s="565"/>
      <c r="P9" s="565"/>
      <c r="Q9" s="565"/>
      <c r="R9" s="565"/>
      <c r="S9" s="565"/>
      <c r="T9" s="565"/>
      <c r="U9" s="579"/>
      <c r="V9" s="579"/>
      <c r="W9" s="579"/>
      <c r="X9" s="579"/>
      <c r="Y9" s="579"/>
      <c r="Z9" s="579"/>
      <c r="AA9" s="579">
        <v>0.5</v>
      </c>
      <c r="AB9" s="579"/>
      <c r="AC9" s="579"/>
      <c r="AD9" s="579"/>
      <c r="AE9" s="579">
        <v>0.5</v>
      </c>
      <c r="AF9" s="579"/>
      <c r="AG9" s="579"/>
      <c r="AH9" s="579"/>
    </row>
    <row r="10" spans="1:34" ht="17.45" customHeight="1">
      <c r="A10" s="441"/>
      <c r="B10" s="441"/>
      <c r="C10" s="450"/>
      <c r="D10" s="454"/>
      <c r="E10" s="455" t="s">
        <v>1064</v>
      </c>
      <c r="F10" s="456">
        <v>2</v>
      </c>
      <c r="G10" s="456"/>
      <c r="I10" s="458">
        <v>2</v>
      </c>
      <c r="J10" s="461"/>
      <c r="K10" s="506"/>
      <c r="L10" s="577">
        <f>SUM(O10,Q10,S10,U10,W10,Y10,AA10,AC10,AE10,AG10)</f>
        <v>2</v>
      </c>
      <c r="M10" s="460"/>
      <c r="O10" s="565"/>
      <c r="P10" s="565"/>
      <c r="Q10" s="565"/>
      <c r="R10" s="565"/>
      <c r="S10" s="580">
        <v>0.5</v>
      </c>
      <c r="T10" s="565"/>
      <c r="U10" s="579">
        <v>0.5</v>
      </c>
      <c r="V10" s="579"/>
      <c r="W10" s="579"/>
      <c r="X10" s="579"/>
      <c r="Y10" s="579"/>
      <c r="Z10" s="579"/>
      <c r="AA10" s="579">
        <v>0.5</v>
      </c>
      <c r="AB10" s="579"/>
      <c r="AC10" s="579">
        <v>0.5</v>
      </c>
      <c r="AD10" s="579"/>
      <c r="AE10" s="579"/>
      <c r="AF10" s="579"/>
      <c r="AG10" s="579"/>
      <c r="AH10" s="579"/>
    </row>
    <row r="11" spans="1:34" ht="17.45" customHeight="1">
      <c r="A11" s="441"/>
      <c r="B11" s="441"/>
      <c r="C11" s="450"/>
      <c r="D11" s="451" t="s">
        <v>1065</v>
      </c>
      <c r="E11" s="441"/>
      <c r="F11" s="457"/>
      <c r="G11" s="462"/>
      <c r="I11" s="463"/>
      <c r="J11" s="463"/>
      <c r="K11" s="449"/>
      <c r="L11" s="449"/>
      <c r="M11" s="449"/>
      <c r="O11" s="565"/>
      <c r="P11" s="565"/>
      <c r="Q11" s="565"/>
      <c r="R11" s="565"/>
      <c r="S11" s="565"/>
      <c r="T11" s="565"/>
      <c r="U11" s="579"/>
      <c r="V11" s="579"/>
      <c r="W11" s="579"/>
      <c r="X11" s="579"/>
      <c r="Y11" s="579"/>
      <c r="Z11" s="579"/>
      <c r="AA11" s="579"/>
      <c r="AB11" s="579"/>
      <c r="AC11" s="579"/>
      <c r="AD11" s="579"/>
      <c r="AE11" s="579"/>
      <c r="AF11" s="579"/>
      <c r="AG11" s="579"/>
      <c r="AH11" s="579"/>
    </row>
    <row r="12" spans="1:34" ht="25.5">
      <c r="A12" s="441"/>
      <c r="B12" s="441"/>
      <c r="C12" s="450"/>
      <c r="D12" s="464"/>
      <c r="E12" s="455" t="s">
        <v>1066</v>
      </c>
      <c r="F12" s="465">
        <v>2</v>
      </c>
      <c r="G12" s="456"/>
      <c r="I12" s="458">
        <v>2</v>
      </c>
      <c r="J12" s="461"/>
      <c r="K12" s="506"/>
      <c r="L12" s="577">
        <f>SUM(O12,Q12,S12,U12,W12,Y12,AA12,AC12,AE12,AG12)</f>
        <v>2</v>
      </c>
      <c r="M12" s="460"/>
      <c r="O12" s="580">
        <v>0.5</v>
      </c>
      <c r="P12" s="580"/>
      <c r="Q12" s="580">
        <v>0.5</v>
      </c>
      <c r="R12" s="565"/>
      <c r="S12" s="565"/>
      <c r="T12" s="565"/>
      <c r="U12" s="579"/>
      <c r="V12" s="579"/>
      <c r="W12" s="579"/>
      <c r="X12" s="578"/>
      <c r="Y12" s="579">
        <v>0.5</v>
      </c>
      <c r="Z12" s="579"/>
      <c r="AA12" s="579">
        <v>0.5</v>
      </c>
      <c r="AB12" s="579"/>
      <c r="AC12" s="579"/>
      <c r="AD12" s="579"/>
      <c r="AE12" s="579"/>
      <c r="AF12" s="579"/>
      <c r="AG12" s="579"/>
      <c r="AH12" s="579"/>
    </row>
    <row r="13" spans="1:34" ht="17.45" customHeight="1">
      <c r="A13" s="441"/>
      <c r="B13" s="441"/>
      <c r="C13" s="450"/>
      <c r="D13" s="464"/>
      <c r="E13" s="455" t="s">
        <v>1067</v>
      </c>
      <c r="F13" s="467"/>
      <c r="G13" s="456"/>
      <c r="I13" s="461"/>
      <c r="J13" s="461"/>
      <c r="K13" s="506"/>
      <c r="L13" s="506"/>
      <c r="M13" s="506"/>
      <c r="O13" s="565"/>
      <c r="P13" s="565"/>
      <c r="Q13" s="565"/>
      <c r="R13" s="565"/>
      <c r="S13" s="565"/>
      <c r="T13" s="565"/>
      <c r="U13" s="579"/>
      <c r="V13" s="579"/>
      <c r="W13" s="579"/>
      <c r="X13" s="579"/>
      <c r="Y13" s="579"/>
      <c r="Z13" s="579"/>
      <c r="AA13" s="579"/>
      <c r="AB13" s="579"/>
      <c r="AC13" s="579"/>
      <c r="AD13" s="579"/>
      <c r="AE13" s="579"/>
      <c r="AF13" s="579"/>
      <c r="AG13" s="579"/>
      <c r="AH13" s="579"/>
    </row>
    <row r="14" spans="1:34" ht="17.45" customHeight="1">
      <c r="A14" s="441"/>
      <c r="B14" s="441"/>
      <c r="C14" s="450"/>
      <c r="D14" s="451" t="s">
        <v>1068</v>
      </c>
      <c r="E14" s="441"/>
      <c r="F14" s="468"/>
      <c r="G14" s="469"/>
      <c r="I14" s="463"/>
      <c r="J14" s="463"/>
      <c r="K14" s="449"/>
      <c r="L14" s="449"/>
      <c r="M14" s="449"/>
      <c r="O14" s="565"/>
      <c r="P14" s="565"/>
      <c r="Q14" s="565"/>
      <c r="R14" s="565"/>
      <c r="S14" s="565"/>
      <c r="T14" s="565"/>
      <c r="U14" s="579"/>
      <c r="V14" s="579"/>
      <c r="W14" s="579"/>
      <c r="X14" s="579"/>
      <c r="Y14" s="579"/>
      <c r="Z14" s="579"/>
      <c r="AA14" s="579"/>
      <c r="AB14" s="579"/>
      <c r="AC14" s="579"/>
      <c r="AD14" s="579"/>
      <c r="AE14" s="579"/>
      <c r="AF14" s="579"/>
      <c r="AG14" s="579"/>
      <c r="AH14" s="579"/>
    </row>
    <row r="15" spans="1:34" ht="32.25" customHeight="1">
      <c r="A15" s="441"/>
      <c r="B15" s="441"/>
      <c r="C15" s="450"/>
      <c r="D15" s="451"/>
      <c r="E15" s="455" t="s">
        <v>1069</v>
      </c>
      <c r="F15" s="456">
        <v>1</v>
      </c>
      <c r="G15" s="456"/>
      <c r="I15" s="458">
        <v>1</v>
      </c>
      <c r="J15" s="461"/>
      <c r="K15" s="574"/>
      <c r="L15" s="577">
        <f>SUM(O15,Q15,S15,U15,W15,Y15,AA15,AC15,AE15,AG15)</f>
        <v>1</v>
      </c>
      <c r="M15" s="460"/>
      <c r="O15" s="565"/>
      <c r="P15" s="565"/>
      <c r="Q15" s="565"/>
      <c r="R15" s="565"/>
      <c r="S15" s="565"/>
      <c r="T15" s="565"/>
      <c r="U15" s="579"/>
      <c r="V15" s="579"/>
      <c r="W15" s="579">
        <v>0.5</v>
      </c>
      <c r="X15" s="579"/>
      <c r="Y15" s="579"/>
      <c r="Z15" s="579"/>
      <c r="AA15" s="579"/>
      <c r="AB15" s="579"/>
      <c r="AC15" s="579"/>
      <c r="AD15" s="579"/>
      <c r="AE15" s="581">
        <v>0.5</v>
      </c>
      <c r="AF15" s="579"/>
      <c r="AG15" s="579"/>
      <c r="AH15" s="579"/>
    </row>
    <row r="16" spans="1:34" ht="25.5" customHeight="1">
      <c r="A16" s="441"/>
      <c r="B16" s="441"/>
      <c r="C16" s="450"/>
      <c r="D16" s="451"/>
      <c r="E16" s="455" t="s">
        <v>1070</v>
      </c>
      <c r="F16" s="456">
        <v>2</v>
      </c>
      <c r="G16" s="456"/>
      <c r="I16" s="458">
        <v>2</v>
      </c>
      <c r="J16" s="461"/>
      <c r="K16" s="574"/>
      <c r="L16" s="577">
        <f>SUM(O16,Q16,S16,U16,W16,Y16,AA16,AC16,AE16,AG16)</f>
        <v>2</v>
      </c>
      <c r="M16" s="460"/>
      <c r="O16" s="565"/>
      <c r="P16" s="565"/>
      <c r="Q16" s="565"/>
      <c r="R16" s="565"/>
      <c r="S16" s="565"/>
      <c r="T16" s="565"/>
      <c r="U16" s="578">
        <v>0.5</v>
      </c>
      <c r="V16" s="579"/>
      <c r="W16" s="579">
        <v>0.5</v>
      </c>
      <c r="X16" s="579"/>
      <c r="Y16" s="579"/>
      <c r="Z16" s="579"/>
      <c r="AA16" s="579">
        <v>0.5</v>
      </c>
      <c r="AB16" s="579"/>
      <c r="AC16" s="579"/>
      <c r="AD16" s="579"/>
      <c r="AE16" s="579">
        <v>0.5</v>
      </c>
      <c r="AF16" s="579"/>
      <c r="AG16" s="579"/>
      <c r="AH16" s="579"/>
    </row>
    <row r="17" spans="1:34" ht="25.5" customHeight="1">
      <c r="A17" s="441"/>
      <c r="B17" s="441"/>
      <c r="C17" s="450"/>
      <c r="D17" s="451"/>
      <c r="E17" s="455" t="s">
        <v>1071</v>
      </c>
      <c r="F17" s="456">
        <v>2</v>
      </c>
      <c r="G17" s="456"/>
      <c r="I17" s="458">
        <v>2</v>
      </c>
      <c r="J17" s="461"/>
      <c r="K17" s="574"/>
      <c r="L17" s="577">
        <f>SUM(O17,Q17,S17,U17,W17,Y17,AA17,AC17,AE17,AG17)</f>
        <v>2</v>
      </c>
      <c r="M17" s="460"/>
      <c r="O17" s="565"/>
      <c r="P17" s="565"/>
      <c r="Q17" s="565"/>
      <c r="R17" s="565"/>
      <c r="S17" s="565">
        <v>0.5</v>
      </c>
      <c r="T17" s="565"/>
      <c r="U17" s="578">
        <v>0.5</v>
      </c>
      <c r="V17" s="579"/>
      <c r="W17" s="579"/>
      <c r="X17" s="579"/>
      <c r="Y17" s="579">
        <v>0.5</v>
      </c>
      <c r="Z17" s="579"/>
      <c r="AA17" s="579"/>
      <c r="AB17" s="579"/>
      <c r="AC17" s="579"/>
      <c r="AD17" s="579"/>
      <c r="AE17" s="579">
        <v>0.5</v>
      </c>
      <c r="AF17" s="579"/>
      <c r="AG17" s="579"/>
      <c r="AH17" s="579"/>
    </row>
    <row r="18" spans="1:34" ht="25.5" customHeight="1">
      <c r="A18" s="441"/>
      <c r="B18" s="441"/>
      <c r="C18" s="450"/>
      <c r="D18" s="451"/>
      <c r="E18" s="455" t="s">
        <v>1072</v>
      </c>
      <c r="F18" s="456">
        <v>2</v>
      </c>
      <c r="G18" s="456"/>
      <c r="I18" s="458">
        <v>2</v>
      </c>
      <c r="J18" s="461"/>
      <c r="K18" s="574"/>
      <c r="L18" s="577">
        <f>SUM(O18,Q18,S18,U18,W18,Y18,AA18,AC18,AE18,AG18)</f>
        <v>1</v>
      </c>
      <c r="M18" s="460"/>
      <c r="O18" s="565"/>
      <c r="P18" s="565"/>
      <c r="Q18" s="565"/>
      <c r="R18" s="565"/>
      <c r="S18" s="565"/>
      <c r="T18" s="565"/>
      <c r="U18" s="578">
        <v>1</v>
      </c>
      <c r="V18" s="579"/>
      <c r="W18" s="579"/>
      <c r="X18" s="579"/>
      <c r="Y18" s="579"/>
      <c r="Z18" s="579"/>
      <c r="AA18" s="579"/>
      <c r="AB18" s="579"/>
      <c r="AC18" s="579"/>
      <c r="AD18" s="579"/>
      <c r="AE18" s="581"/>
      <c r="AF18" s="579"/>
      <c r="AG18" s="579"/>
      <c r="AH18" s="579"/>
    </row>
    <row r="19" spans="1:34" ht="17.45" customHeight="1">
      <c r="C19" s="446" t="s">
        <v>1073</v>
      </c>
      <c r="D19" s="470"/>
      <c r="E19" s="471"/>
      <c r="F19" s="452" t="s">
        <v>732</v>
      </c>
      <c r="G19" s="453" t="s">
        <v>731</v>
      </c>
      <c r="I19" s="452" t="s">
        <v>732</v>
      </c>
      <c r="J19" s="453" t="s">
        <v>731</v>
      </c>
      <c r="K19" s="563"/>
      <c r="L19" s="563"/>
      <c r="M19" s="563"/>
      <c r="O19" s="561" t="s">
        <v>732</v>
      </c>
      <c r="P19" s="562" t="s">
        <v>731</v>
      </c>
      <c r="Q19" s="561" t="s">
        <v>732</v>
      </c>
      <c r="R19" s="562" t="s">
        <v>731</v>
      </c>
      <c r="S19" s="561" t="s">
        <v>732</v>
      </c>
      <c r="T19" s="562" t="s">
        <v>731</v>
      </c>
      <c r="U19" s="561" t="s">
        <v>732</v>
      </c>
      <c r="V19" s="562" t="s">
        <v>731</v>
      </c>
      <c r="W19" s="561" t="s">
        <v>732</v>
      </c>
      <c r="X19" s="560" t="s">
        <v>731</v>
      </c>
      <c r="Y19" s="561" t="s">
        <v>732</v>
      </c>
      <c r="Z19" s="562" t="s">
        <v>731</v>
      </c>
      <c r="AA19" s="561" t="s">
        <v>732</v>
      </c>
      <c r="AB19" s="562" t="s">
        <v>731</v>
      </c>
      <c r="AC19" s="561" t="s">
        <v>732</v>
      </c>
      <c r="AD19" s="562" t="s">
        <v>731</v>
      </c>
      <c r="AE19" s="561" t="s">
        <v>732</v>
      </c>
      <c r="AF19" s="562" t="s">
        <v>731</v>
      </c>
      <c r="AG19" s="561" t="s">
        <v>732</v>
      </c>
      <c r="AH19" s="560" t="s">
        <v>731</v>
      </c>
    </row>
    <row r="20" spans="1:34" ht="17.45" customHeight="1">
      <c r="D20" s="451" t="s">
        <v>1074</v>
      </c>
      <c r="F20" s="466"/>
      <c r="G20" s="473"/>
      <c r="I20" s="474"/>
      <c r="J20" s="474"/>
      <c r="K20" s="449"/>
      <c r="L20" s="449"/>
      <c r="M20" s="449"/>
      <c r="O20" s="565"/>
      <c r="P20" s="565"/>
      <c r="Q20" s="565"/>
      <c r="R20" s="565"/>
      <c r="S20" s="565"/>
      <c r="T20" s="565"/>
      <c r="U20" s="565"/>
      <c r="V20" s="565"/>
      <c r="W20" s="565"/>
      <c r="X20" s="565"/>
      <c r="Y20" s="565"/>
      <c r="Z20" s="565"/>
      <c r="AA20" s="565"/>
      <c r="AB20" s="565"/>
      <c r="AC20" s="565"/>
      <c r="AD20" s="565"/>
      <c r="AE20" s="565"/>
      <c r="AF20" s="565"/>
      <c r="AG20" s="565"/>
      <c r="AH20" s="565"/>
    </row>
    <row r="21" spans="1:34" ht="17.45" customHeight="1">
      <c r="E21" s="455" t="s">
        <v>1075</v>
      </c>
      <c r="F21" s="465">
        <v>1</v>
      </c>
      <c r="G21" s="476"/>
      <c r="I21" s="458">
        <v>1</v>
      </c>
      <c r="J21" s="461"/>
      <c r="K21" s="574"/>
      <c r="L21" s="566">
        <f>SUM(O21,Q21,S21,U21,W21,Y21,AA21,AC21,AE21,AG21)</f>
        <v>1</v>
      </c>
      <c r="M21" s="506"/>
      <c r="O21" s="565"/>
      <c r="P21" s="565"/>
      <c r="Q21" s="565"/>
      <c r="R21" s="565"/>
      <c r="S21" s="565"/>
      <c r="T21" s="565"/>
      <c r="U21" s="565"/>
      <c r="V21" s="565"/>
      <c r="W21" s="565"/>
      <c r="X21" s="565"/>
      <c r="Y21" s="565"/>
      <c r="Z21" s="565"/>
      <c r="AA21" s="579">
        <v>0.5</v>
      </c>
      <c r="AB21" s="565"/>
      <c r="AC21" s="565">
        <v>0.5</v>
      </c>
      <c r="AD21" s="565"/>
      <c r="AE21" s="565"/>
      <c r="AF21" s="565"/>
      <c r="AG21" s="565"/>
      <c r="AH21" s="565"/>
    </row>
    <row r="22" spans="1:34" ht="17.45" customHeight="1">
      <c r="E22" s="455" t="s">
        <v>1076</v>
      </c>
      <c r="F22" s="456">
        <v>2</v>
      </c>
      <c r="G22" s="476"/>
      <c r="I22" s="458">
        <v>2</v>
      </c>
      <c r="J22" s="461"/>
      <c r="K22" s="574"/>
      <c r="L22" s="566">
        <f>SUM(O22,Q22,S22,U22,W22,Y22,AA22,AC22,AE22,AG22)</f>
        <v>2</v>
      </c>
      <c r="M22" s="506"/>
      <c r="O22" s="565"/>
      <c r="P22" s="565"/>
      <c r="Q22" s="565"/>
      <c r="R22" s="565"/>
      <c r="S22" s="565">
        <v>0.5</v>
      </c>
      <c r="T22" s="565"/>
      <c r="U22" s="565"/>
      <c r="V22" s="565"/>
      <c r="W22" s="565">
        <v>0.5</v>
      </c>
      <c r="X22" s="565"/>
      <c r="Y22" s="565"/>
      <c r="Z22" s="565"/>
      <c r="AA22" s="579">
        <v>0.5</v>
      </c>
      <c r="AB22" s="565"/>
      <c r="AC22" s="565">
        <v>0.5</v>
      </c>
      <c r="AD22" s="565"/>
      <c r="AE22" s="565"/>
      <c r="AF22" s="565"/>
      <c r="AG22" s="565"/>
      <c r="AH22" s="565"/>
    </row>
    <row r="23" spans="1:34" ht="17.45" customHeight="1">
      <c r="D23" s="451" t="s">
        <v>1077</v>
      </c>
      <c r="F23" s="466"/>
      <c r="G23" s="473"/>
      <c r="I23" s="477"/>
      <c r="J23" s="463"/>
      <c r="K23" s="449"/>
      <c r="L23" s="449"/>
      <c r="M23" s="506"/>
      <c r="O23" s="565"/>
      <c r="P23" s="565"/>
      <c r="Q23" s="565"/>
      <c r="R23" s="565"/>
      <c r="S23" s="565"/>
      <c r="T23" s="565"/>
      <c r="U23" s="565"/>
      <c r="V23" s="565"/>
      <c r="W23" s="565"/>
      <c r="X23" s="565"/>
      <c r="Y23" s="565"/>
      <c r="Z23" s="565"/>
      <c r="AA23" s="565"/>
      <c r="AB23" s="565"/>
      <c r="AC23" s="565"/>
      <c r="AD23" s="565"/>
      <c r="AE23" s="565"/>
      <c r="AF23" s="565"/>
      <c r="AG23" s="565"/>
      <c r="AH23" s="565"/>
    </row>
    <row r="24" spans="1:34" ht="17.45" customHeight="1">
      <c r="E24" s="455" t="s">
        <v>1078</v>
      </c>
      <c r="F24" s="465">
        <v>1</v>
      </c>
      <c r="G24" s="476"/>
      <c r="I24" s="458">
        <v>1</v>
      </c>
      <c r="J24" s="461"/>
      <c r="K24" s="574"/>
      <c r="L24" s="566">
        <f>SUM(O24,Q24,S24,U24,W24,Y24,AA24,AC24,AE24,AG24)</f>
        <v>1</v>
      </c>
      <c r="M24" s="506"/>
      <c r="O24" s="580">
        <v>0.5</v>
      </c>
      <c r="P24" s="580"/>
      <c r="Q24" s="580">
        <v>0.5</v>
      </c>
      <c r="R24" s="565"/>
      <c r="S24" s="565"/>
      <c r="T24" s="565"/>
      <c r="U24" s="565"/>
      <c r="V24" s="565"/>
      <c r="W24" s="565"/>
      <c r="X24" s="565"/>
      <c r="Y24" s="565"/>
      <c r="Z24" s="565"/>
      <c r="AA24" s="565"/>
      <c r="AB24" s="565"/>
      <c r="AC24" s="565"/>
      <c r="AD24" s="565"/>
      <c r="AE24" s="565"/>
      <c r="AF24" s="565"/>
      <c r="AG24" s="565"/>
      <c r="AH24" s="565"/>
    </row>
    <row r="25" spans="1:34" ht="17.45" customHeight="1">
      <c r="E25" s="455" t="s">
        <v>1079</v>
      </c>
      <c r="F25" s="456">
        <v>2</v>
      </c>
      <c r="G25" s="476"/>
      <c r="I25" s="458">
        <v>2</v>
      </c>
      <c r="J25" s="461"/>
      <c r="K25" s="574"/>
      <c r="L25" s="566">
        <f>SUM(O25,Q25,S25,U25,W25,Y25,AA25,AC25,AE25,AG25)</f>
        <v>2</v>
      </c>
      <c r="M25" s="506"/>
      <c r="O25" s="580">
        <v>1</v>
      </c>
      <c r="P25" s="580"/>
      <c r="Q25" s="580">
        <v>1</v>
      </c>
      <c r="R25" s="565"/>
      <c r="S25" s="565"/>
      <c r="T25" s="565"/>
      <c r="U25" s="565"/>
      <c r="V25" s="565"/>
      <c r="W25" s="565"/>
      <c r="X25" s="565"/>
      <c r="Y25" s="565"/>
      <c r="Z25" s="565"/>
      <c r="AA25" s="565"/>
      <c r="AB25" s="565"/>
      <c r="AC25" s="565"/>
      <c r="AD25" s="565"/>
      <c r="AE25" s="565"/>
      <c r="AF25" s="565"/>
      <c r="AG25" s="565"/>
      <c r="AH25" s="565"/>
    </row>
    <row r="26" spans="1:34" ht="27" customHeight="1">
      <c r="E26" s="455" t="s">
        <v>1080</v>
      </c>
      <c r="F26" s="456">
        <v>2</v>
      </c>
      <c r="G26" s="476"/>
      <c r="I26" s="458">
        <v>2</v>
      </c>
      <c r="J26" s="461"/>
      <c r="K26" s="574"/>
      <c r="L26" s="566">
        <f>SUM(O26,Q26,S26,U26,W26,Y26,AA26,AC26,AE26,AG26)</f>
        <v>2</v>
      </c>
      <c r="M26" s="506"/>
      <c r="O26" s="580">
        <v>0.5</v>
      </c>
      <c r="P26" s="580"/>
      <c r="Q26" s="580">
        <v>0.5</v>
      </c>
      <c r="R26" s="565"/>
      <c r="S26" s="565">
        <v>0.5</v>
      </c>
      <c r="T26" s="565"/>
      <c r="U26" s="565"/>
      <c r="V26" s="565"/>
      <c r="W26" s="565"/>
      <c r="X26" s="565"/>
      <c r="Y26" s="565">
        <v>0.5</v>
      </c>
      <c r="Z26" s="565"/>
      <c r="AA26" s="565"/>
      <c r="AB26" s="565"/>
      <c r="AC26" s="565"/>
      <c r="AD26" s="565"/>
      <c r="AE26" s="565"/>
      <c r="AF26" s="565"/>
      <c r="AG26" s="565"/>
      <c r="AH26" s="565"/>
    </row>
    <row r="27" spans="1:34" ht="27.75" customHeight="1">
      <c r="E27" s="455" t="s">
        <v>1081</v>
      </c>
      <c r="F27" s="465">
        <v>2</v>
      </c>
      <c r="G27" s="478"/>
      <c r="I27" s="458">
        <v>2</v>
      </c>
      <c r="J27" s="461"/>
      <c r="K27" s="574"/>
      <c r="L27" s="566">
        <f>SUM(O27,Q27,S27,U27,W27,Y27,AA27,AC27,AE27,AG27)</f>
        <v>2</v>
      </c>
      <c r="M27" s="506"/>
      <c r="O27" s="580">
        <v>0.5</v>
      </c>
      <c r="P27" s="580"/>
      <c r="Q27" s="580">
        <v>0.5</v>
      </c>
      <c r="R27" s="565"/>
      <c r="S27" s="565">
        <v>0.5</v>
      </c>
      <c r="T27" s="565"/>
      <c r="U27" s="565"/>
      <c r="V27" s="565"/>
      <c r="W27" s="565"/>
      <c r="X27" s="565"/>
      <c r="Y27" s="565">
        <v>0.5</v>
      </c>
      <c r="Z27" s="565"/>
      <c r="AA27" s="565"/>
      <c r="AB27" s="565"/>
      <c r="AC27" s="565"/>
      <c r="AD27" s="565"/>
      <c r="AE27" s="565"/>
      <c r="AF27" s="565"/>
      <c r="AG27" s="565"/>
      <c r="AH27" s="565"/>
    </row>
    <row r="28" spans="1:34" ht="17.45" customHeight="1">
      <c r="E28" s="479" t="s">
        <v>1082</v>
      </c>
      <c r="F28" s="456">
        <v>2</v>
      </c>
      <c r="G28" s="476"/>
      <c r="I28" s="458">
        <v>2</v>
      </c>
      <c r="J28" s="461"/>
      <c r="K28" s="574"/>
      <c r="L28" s="566">
        <f>SUM(O28,Q28,S28,U28,W28,Y28,AA28,AC28,AE28,AG28)</f>
        <v>2</v>
      </c>
      <c r="M28" s="506"/>
      <c r="O28" s="580">
        <v>0.5</v>
      </c>
      <c r="P28" s="580"/>
      <c r="Q28" s="580">
        <v>0.5</v>
      </c>
      <c r="R28" s="565"/>
      <c r="S28" s="565"/>
      <c r="T28" s="565"/>
      <c r="U28" s="565"/>
      <c r="V28" s="565"/>
      <c r="W28" s="565"/>
      <c r="X28" s="565"/>
      <c r="Y28" s="565"/>
      <c r="Z28" s="565"/>
      <c r="AA28" s="579">
        <v>0.5</v>
      </c>
      <c r="AB28" s="565"/>
      <c r="AC28" s="565">
        <v>0.5</v>
      </c>
      <c r="AD28" s="565"/>
      <c r="AE28" s="565"/>
      <c r="AF28" s="565"/>
      <c r="AG28" s="565"/>
      <c r="AH28" s="565"/>
    </row>
    <row r="29" spans="1:34" ht="17.45" customHeight="1">
      <c r="C29" s="446" t="s">
        <v>1083</v>
      </c>
      <c r="D29" s="470"/>
      <c r="E29" s="471"/>
      <c r="F29" s="452" t="s">
        <v>732</v>
      </c>
      <c r="G29" s="453" t="s">
        <v>731</v>
      </c>
      <c r="I29" s="452" t="s">
        <v>732</v>
      </c>
      <c r="J29" s="453" t="s">
        <v>731</v>
      </c>
      <c r="K29" s="563"/>
      <c r="L29" s="563"/>
      <c r="M29" s="563"/>
      <c r="O29" s="561" t="s">
        <v>732</v>
      </c>
      <c r="P29" s="562" t="s">
        <v>731</v>
      </c>
      <c r="Q29" s="561" t="s">
        <v>732</v>
      </c>
      <c r="R29" s="562" t="s">
        <v>731</v>
      </c>
      <c r="S29" s="561" t="s">
        <v>732</v>
      </c>
      <c r="T29" s="562" t="s">
        <v>731</v>
      </c>
      <c r="U29" s="561" t="s">
        <v>732</v>
      </c>
      <c r="V29" s="562" t="s">
        <v>731</v>
      </c>
      <c r="W29" s="561" t="s">
        <v>732</v>
      </c>
      <c r="X29" s="560" t="s">
        <v>731</v>
      </c>
      <c r="Y29" s="561" t="s">
        <v>732</v>
      </c>
      <c r="Z29" s="562" t="s">
        <v>731</v>
      </c>
      <c r="AA29" s="561" t="s">
        <v>732</v>
      </c>
      <c r="AB29" s="562" t="s">
        <v>731</v>
      </c>
      <c r="AC29" s="561" t="s">
        <v>732</v>
      </c>
      <c r="AD29" s="562" t="s">
        <v>731</v>
      </c>
      <c r="AE29" s="561" t="s">
        <v>732</v>
      </c>
      <c r="AF29" s="562" t="s">
        <v>731</v>
      </c>
      <c r="AG29" s="561" t="s">
        <v>732</v>
      </c>
      <c r="AH29" s="560" t="s">
        <v>731</v>
      </c>
    </row>
    <row r="30" spans="1:34" ht="17.45" customHeight="1">
      <c r="D30" s="451" t="s">
        <v>1084</v>
      </c>
      <c r="F30" s="466"/>
      <c r="G30" s="473"/>
      <c r="I30" s="474"/>
      <c r="J30" s="474"/>
      <c r="K30" s="449"/>
      <c r="L30" s="449"/>
      <c r="M30" s="449"/>
      <c r="O30" s="565"/>
      <c r="P30" s="565"/>
      <c r="Q30" s="565"/>
      <c r="R30" s="565"/>
      <c r="S30" s="565"/>
      <c r="T30" s="565"/>
      <c r="U30" s="565"/>
      <c r="V30" s="565"/>
      <c r="W30" s="565"/>
      <c r="X30" s="565"/>
      <c r="Y30" s="565"/>
      <c r="Z30" s="565"/>
      <c r="AA30" s="579"/>
      <c r="AB30" s="579"/>
      <c r="AC30" s="579"/>
      <c r="AD30" s="579"/>
      <c r="AE30" s="579"/>
      <c r="AF30" s="579"/>
      <c r="AG30" s="579"/>
      <c r="AH30" s="579"/>
    </row>
    <row r="31" spans="1:34" ht="17.45" customHeight="1">
      <c r="E31" s="480" t="s">
        <v>1085</v>
      </c>
      <c r="F31" s="456">
        <v>2</v>
      </c>
      <c r="G31" s="456"/>
      <c r="I31" s="458">
        <v>1</v>
      </c>
      <c r="J31" s="461"/>
      <c r="K31" s="574"/>
      <c r="L31" s="566">
        <f>SUM(O31,Q31,S31,U31,W31,Y31,AA31,AC31,AE31,AG31)</f>
        <v>1</v>
      </c>
      <c r="M31" s="506"/>
      <c r="O31" s="565"/>
      <c r="P31" s="565"/>
      <c r="Q31" s="565"/>
      <c r="R31" s="565"/>
      <c r="S31" s="565"/>
      <c r="T31" s="565"/>
      <c r="U31" s="565">
        <v>1</v>
      </c>
      <c r="V31" s="565"/>
      <c r="W31" s="565"/>
      <c r="X31" s="565"/>
      <c r="Y31" s="565"/>
      <c r="Z31" s="565"/>
      <c r="AA31" s="579"/>
      <c r="AB31" s="579"/>
      <c r="AC31" s="579"/>
      <c r="AD31" s="579"/>
      <c r="AE31" s="579"/>
      <c r="AF31" s="579"/>
      <c r="AG31" s="579"/>
      <c r="AH31" s="579"/>
    </row>
    <row r="32" spans="1:34" ht="17.45" customHeight="1">
      <c r="E32" s="455" t="s">
        <v>1086</v>
      </c>
      <c r="F32" s="456">
        <v>2</v>
      </c>
      <c r="G32" s="456"/>
      <c r="I32" s="458">
        <v>2</v>
      </c>
      <c r="J32" s="461"/>
      <c r="K32" s="574"/>
      <c r="L32" s="566">
        <f>SUM(O32,Q32,S32,U32,W32,Y32,AA32,AC32,AE32,AG32)</f>
        <v>2</v>
      </c>
      <c r="M32" s="506"/>
      <c r="O32" s="565"/>
      <c r="P32" s="565"/>
      <c r="Q32" s="565"/>
      <c r="R32" s="565"/>
      <c r="S32" s="565">
        <v>0.5</v>
      </c>
      <c r="T32" s="565"/>
      <c r="U32" s="565"/>
      <c r="V32" s="565"/>
      <c r="W32" s="565">
        <v>0.5</v>
      </c>
      <c r="X32" s="565"/>
      <c r="Y32" s="565"/>
      <c r="Z32" s="565"/>
      <c r="AA32" s="579">
        <v>0.5</v>
      </c>
      <c r="AB32" s="579"/>
      <c r="AC32" s="565">
        <v>0.5</v>
      </c>
      <c r="AD32" s="579"/>
      <c r="AE32" s="579"/>
      <c r="AF32" s="579"/>
      <c r="AG32" s="579"/>
      <c r="AH32" s="579"/>
    </row>
    <row r="33" spans="3:34">
      <c r="E33" s="455" t="s">
        <v>1087</v>
      </c>
      <c r="F33" s="456">
        <v>2</v>
      </c>
      <c r="G33" s="456"/>
      <c r="I33" s="458">
        <v>1</v>
      </c>
      <c r="J33" s="461"/>
      <c r="K33" s="574"/>
      <c r="L33" s="566">
        <f>SUM(O33,Q33,S33,U33,W33,Y33,AA33,AC33,AE33,AG33)</f>
        <v>1</v>
      </c>
      <c r="M33" s="506"/>
      <c r="O33" s="565"/>
      <c r="P33" s="565"/>
      <c r="Q33" s="565">
        <v>0.5</v>
      </c>
      <c r="R33" s="565"/>
      <c r="S33" s="565"/>
      <c r="T33" s="565"/>
      <c r="U33" s="565"/>
      <c r="V33" s="565"/>
      <c r="W33" s="565"/>
      <c r="X33" s="565"/>
      <c r="Y33" s="565"/>
      <c r="Z33" s="565"/>
      <c r="AA33" s="565">
        <v>0.5</v>
      </c>
      <c r="AB33" s="579"/>
      <c r="AC33" s="565"/>
      <c r="AD33" s="579"/>
      <c r="AE33" s="579"/>
      <c r="AF33" s="579"/>
      <c r="AG33" s="579"/>
      <c r="AH33" s="579"/>
    </row>
    <row r="34" spans="3:34" ht="25.5">
      <c r="E34" s="455" t="s">
        <v>1088</v>
      </c>
      <c r="F34" s="456">
        <v>2</v>
      </c>
      <c r="G34" s="456"/>
      <c r="I34" s="458">
        <v>2</v>
      </c>
      <c r="J34" s="461"/>
      <c r="K34" s="574"/>
      <c r="L34" s="566">
        <f>SUM(O34,Q34,S34,U34,W34,Y34,AA34,AC34,AE34,AG34)</f>
        <v>2</v>
      </c>
      <c r="M34" s="506"/>
      <c r="O34" s="565"/>
      <c r="P34" s="565"/>
      <c r="Q34" s="565">
        <v>0.5</v>
      </c>
      <c r="R34" s="565"/>
      <c r="S34" s="565"/>
      <c r="T34" s="565"/>
      <c r="U34" s="565">
        <v>1</v>
      </c>
      <c r="V34" s="565"/>
      <c r="W34" s="565"/>
      <c r="X34" s="565"/>
      <c r="Y34" s="565"/>
      <c r="Z34" s="565"/>
      <c r="AA34" s="578">
        <v>0.5</v>
      </c>
      <c r="AB34" s="579"/>
      <c r="AC34" s="579"/>
      <c r="AD34" s="579"/>
      <c r="AE34" s="579"/>
      <c r="AF34" s="579"/>
      <c r="AG34" s="579"/>
      <c r="AH34" s="579"/>
    </row>
    <row r="35" spans="3:34" ht="20.25" customHeight="1">
      <c r="E35" s="455" t="s">
        <v>1089</v>
      </c>
      <c r="F35" s="456">
        <v>2</v>
      </c>
      <c r="G35" s="456"/>
      <c r="I35" s="458">
        <v>2</v>
      </c>
      <c r="J35" s="461"/>
      <c r="K35" s="574"/>
      <c r="L35" s="566">
        <f>SUM(O35,Q35,S35,U35,W35,Y35,AA35,AC35,AE35,AG35)</f>
        <v>2</v>
      </c>
      <c r="M35" s="506"/>
      <c r="O35" s="565"/>
      <c r="P35" s="565"/>
      <c r="Q35" s="565"/>
      <c r="R35" s="565"/>
      <c r="S35" s="565">
        <v>0.5</v>
      </c>
      <c r="T35" s="565"/>
      <c r="U35" s="565">
        <v>0.5</v>
      </c>
      <c r="V35" s="565"/>
      <c r="W35" s="565"/>
      <c r="X35" s="565"/>
      <c r="Y35" s="565"/>
      <c r="Z35" s="565"/>
      <c r="AA35" s="578">
        <v>0.5</v>
      </c>
      <c r="AB35" s="579"/>
      <c r="AC35" s="579"/>
      <c r="AD35" s="579"/>
      <c r="AE35" s="578">
        <v>0.5</v>
      </c>
      <c r="AF35" s="579"/>
      <c r="AG35" s="579"/>
      <c r="AH35" s="579"/>
    </row>
    <row r="36" spans="3:34" ht="17.45" customHeight="1">
      <c r="D36" s="451" t="s">
        <v>1090</v>
      </c>
      <c r="F36" s="466"/>
      <c r="G36" s="473"/>
      <c r="I36" s="463"/>
      <c r="J36" s="463"/>
      <c r="K36" s="449"/>
      <c r="L36" s="449"/>
      <c r="M36" s="449"/>
      <c r="O36" s="565"/>
      <c r="P36" s="565"/>
      <c r="Q36" s="565"/>
      <c r="R36" s="565"/>
      <c r="S36" s="565"/>
      <c r="T36" s="565"/>
      <c r="U36" s="565"/>
      <c r="V36" s="565"/>
      <c r="W36" s="565"/>
      <c r="X36" s="565"/>
      <c r="Y36" s="565"/>
      <c r="Z36" s="565"/>
      <c r="AA36" s="579"/>
      <c r="AB36" s="579"/>
      <c r="AC36" s="579"/>
      <c r="AD36" s="579"/>
      <c r="AE36" s="579"/>
      <c r="AF36" s="579"/>
      <c r="AG36" s="579"/>
      <c r="AH36" s="579"/>
    </row>
    <row r="37" spans="3:34" ht="17.45" customHeight="1">
      <c r="D37" s="451"/>
      <c r="E37" s="455" t="s">
        <v>1091</v>
      </c>
      <c r="F37" s="456">
        <v>2</v>
      </c>
      <c r="G37" s="456"/>
      <c r="I37" s="458">
        <v>2</v>
      </c>
      <c r="J37" s="461"/>
      <c r="K37" s="574"/>
      <c r="L37" s="566">
        <f>SUM(O37,Q37,S37,U37,W37,Y37,AA37,AC37,AE37,AG37)</f>
        <v>1</v>
      </c>
      <c r="M37" s="506"/>
      <c r="O37" s="565"/>
      <c r="P37" s="565"/>
      <c r="Q37" s="565">
        <v>0.5</v>
      </c>
      <c r="R37" s="565"/>
      <c r="S37" s="565"/>
      <c r="T37" s="565"/>
      <c r="U37" s="565"/>
      <c r="V37" s="565"/>
      <c r="W37" s="565"/>
      <c r="X37" s="565"/>
      <c r="Y37" s="565"/>
      <c r="Z37" s="565"/>
      <c r="AA37" s="579"/>
      <c r="AB37" s="579"/>
      <c r="AC37" s="565">
        <v>0.5</v>
      </c>
      <c r="AD37" s="579"/>
      <c r="AE37" s="579"/>
      <c r="AF37" s="579"/>
      <c r="AG37" s="579"/>
      <c r="AH37" s="579"/>
    </row>
    <row r="38" spans="3:34" ht="17.45" customHeight="1">
      <c r="C38" s="446" t="s">
        <v>1092</v>
      </c>
      <c r="D38" s="447"/>
      <c r="E38" s="448"/>
      <c r="F38" s="452" t="s">
        <v>732</v>
      </c>
      <c r="G38" s="576" t="s">
        <v>731</v>
      </c>
      <c r="I38" s="452" t="s">
        <v>732</v>
      </c>
      <c r="J38" s="576" t="s">
        <v>731</v>
      </c>
      <c r="K38" s="563"/>
      <c r="L38" s="563"/>
      <c r="M38" s="563"/>
      <c r="O38" s="561" t="s">
        <v>732</v>
      </c>
      <c r="P38" s="562" t="s">
        <v>731</v>
      </c>
      <c r="Q38" s="561" t="s">
        <v>732</v>
      </c>
      <c r="R38" s="562" t="s">
        <v>731</v>
      </c>
      <c r="S38" s="561" t="s">
        <v>732</v>
      </c>
      <c r="T38" s="562" t="s">
        <v>731</v>
      </c>
      <c r="U38" s="561" t="s">
        <v>732</v>
      </c>
      <c r="V38" s="562" t="s">
        <v>731</v>
      </c>
      <c r="W38" s="561" t="s">
        <v>732</v>
      </c>
      <c r="X38" s="560" t="s">
        <v>731</v>
      </c>
      <c r="Y38" s="561" t="s">
        <v>732</v>
      </c>
      <c r="Z38" s="562" t="s">
        <v>731</v>
      </c>
      <c r="AA38" s="561" t="s">
        <v>732</v>
      </c>
      <c r="AB38" s="562" t="s">
        <v>731</v>
      </c>
      <c r="AC38" s="561" t="s">
        <v>732</v>
      </c>
      <c r="AD38" s="562" t="s">
        <v>731</v>
      </c>
      <c r="AE38" s="561" t="s">
        <v>732</v>
      </c>
      <c r="AF38" s="562" t="s">
        <v>731</v>
      </c>
      <c r="AG38" s="561" t="s">
        <v>732</v>
      </c>
      <c r="AH38" s="560" t="s">
        <v>731</v>
      </c>
    </row>
    <row r="39" spans="3:34" ht="38.25">
      <c r="C39" s="481"/>
      <c r="E39" s="482" t="s">
        <v>1093</v>
      </c>
      <c r="F39" s="456">
        <v>2</v>
      </c>
      <c r="G39" s="456"/>
      <c r="I39" s="458">
        <v>2</v>
      </c>
      <c r="J39" s="461"/>
      <c r="K39" s="574"/>
      <c r="L39" s="566">
        <f>SUM(O39,Q39,S39,U39,W39,Y39,AA39,AC39,AE39,AG39)</f>
        <v>2</v>
      </c>
      <c r="M39" s="506"/>
      <c r="O39" s="458">
        <v>1</v>
      </c>
      <c r="P39" s="565"/>
      <c r="Q39" s="565"/>
      <c r="R39" s="565"/>
      <c r="S39" s="565"/>
      <c r="T39" s="565"/>
      <c r="U39" s="565"/>
      <c r="V39" s="565"/>
      <c r="W39" s="578">
        <v>0.5</v>
      </c>
      <c r="X39" s="565"/>
      <c r="Y39" s="565"/>
      <c r="Z39" s="565"/>
      <c r="AA39" s="565"/>
      <c r="AB39" s="565"/>
      <c r="AC39" s="565">
        <v>0.5</v>
      </c>
      <c r="AD39" s="565"/>
      <c r="AE39" s="565"/>
      <c r="AF39" s="565"/>
      <c r="AG39" s="565"/>
      <c r="AH39" s="565"/>
    </row>
    <row r="40" spans="3:34" ht="17.45" customHeight="1">
      <c r="C40" s="481"/>
      <c r="D40" s="483"/>
      <c r="E40" s="480" t="s">
        <v>1317</v>
      </c>
      <c r="F40" s="456">
        <v>2</v>
      </c>
      <c r="G40" s="456"/>
      <c r="I40" s="458">
        <v>2</v>
      </c>
      <c r="J40" s="461"/>
      <c r="K40" s="574"/>
      <c r="L40" s="566">
        <f>SUM(O40,Q40,S40,U40,W40,Y40,AA40,AC40,AE40,AG40)</f>
        <v>2</v>
      </c>
      <c r="M40" s="506"/>
      <c r="O40" s="565"/>
      <c r="P40" s="565"/>
      <c r="Q40" s="565"/>
      <c r="R40" s="565"/>
      <c r="S40" s="565"/>
      <c r="T40" s="565"/>
      <c r="U40" s="565"/>
      <c r="V40" s="565"/>
      <c r="W40" s="578">
        <v>0.5</v>
      </c>
      <c r="X40" s="565"/>
      <c r="Y40" s="565"/>
      <c r="Z40" s="565"/>
      <c r="AA40" s="565"/>
      <c r="AB40" s="565"/>
      <c r="AC40" s="565">
        <v>0.5</v>
      </c>
      <c r="AD40" s="565"/>
      <c r="AE40" s="565">
        <v>1</v>
      </c>
      <c r="AF40" s="565"/>
      <c r="AG40" s="565"/>
      <c r="AH40" s="565"/>
    </row>
    <row r="41" spans="3:34" ht="17.45" customHeight="1">
      <c r="C41" s="446" t="s">
        <v>1094</v>
      </c>
      <c r="D41" s="447"/>
      <c r="E41" s="448"/>
      <c r="F41" s="452" t="s">
        <v>732</v>
      </c>
      <c r="G41" s="576" t="s">
        <v>731</v>
      </c>
      <c r="I41" s="452" t="s">
        <v>732</v>
      </c>
      <c r="J41" s="576" t="s">
        <v>731</v>
      </c>
      <c r="K41" s="563"/>
      <c r="L41" s="563"/>
      <c r="M41" s="563"/>
      <c r="O41" s="561" t="s">
        <v>732</v>
      </c>
      <c r="P41" s="562" t="s">
        <v>731</v>
      </c>
      <c r="Q41" s="561" t="s">
        <v>732</v>
      </c>
      <c r="R41" s="562" t="s">
        <v>731</v>
      </c>
      <c r="S41" s="561" t="s">
        <v>732</v>
      </c>
      <c r="T41" s="562" t="s">
        <v>731</v>
      </c>
      <c r="U41" s="561" t="s">
        <v>732</v>
      </c>
      <c r="V41" s="562" t="s">
        <v>731</v>
      </c>
      <c r="W41" s="561" t="s">
        <v>732</v>
      </c>
      <c r="X41" s="560" t="s">
        <v>731</v>
      </c>
      <c r="Y41" s="561" t="s">
        <v>732</v>
      </c>
      <c r="Z41" s="562" t="s">
        <v>731</v>
      </c>
      <c r="AA41" s="561" t="s">
        <v>732</v>
      </c>
      <c r="AB41" s="562" t="s">
        <v>731</v>
      </c>
      <c r="AC41" s="561" t="s">
        <v>732</v>
      </c>
      <c r="AD41" s="562" t="s">
        <v>731</v>
      </c>
      <c r="AE41" s="561" t="s">
        <v>732</v>
      </c>
      <c r="AF41" s="562" t="s">
        <v>731</v>
      </c>
      <c r="AG41" s="561" t="s">
        <v>732</v>
      </c>
      <c r="AH41" s="560" t="s">
        <v>731</v>
      </c>
    </row>
    <row r="42" spans="3:34" ht="17.45" customHeight="1">
      <c r="C42" s="484"/>
      <c r="D42" s="451" t="s">
        <v>1095</v>
      </c>
      <c r="E42" s="441"/>
      <c r="F42" s="466"/>
      <c r="G42" s="473"/>
      <c r="I42" s="474"/>
      <c r="J42" s="474"/>
      <c r="K42" s="449"/>
      <c r="L42" s="449"/>
      <c r="M42" s="449"/>
      <c r="O42" s="565"/>
      <c r="P42" s="565"/>
      <c r="Q42" s="565"/>
      <c r="R42" s="565"/>
      <c r="S42" s="565"/>
      <c r="T42" s="565"/>
      <c r="U42" s="565"/>
      <c r="V42" s="565"/>
      <c r="W42" s="565"/>
      <c r="X42" s="565"/>
      <c r="Y42" s="565"/>
      <c r="Z42" s="565"/>
      <c r="AA42" s="565"/>
      <c r="AB42" s="565"/>
      <c r="AC42" s="565"/>
      <c r="AD42" s="565"/>
      <c r="AE42" s="565"/>
      <c r="AF42" s="565"/>
      <c r="AG42" s="565"/>
      <c r="AH42" s="565"/>
    </row>
    <row r="43" spans="3:34" ht="17.45" customHeight="1">
      <c r="C43" s="484"/>
      <c r="D43" s="451"/>
      <c r="E43" s="485" t="s">
        <v>1096</v>
      </c>
      <c r="F43" s="465">
        <v>2</v>
      </c>
      <c r="G43" s="456"/>
      <c r="I43" s="458">
        <v>2</v>
      </c>
      <c r="J43" s="461"/>
      <c r="K43" s="574"/>
      <c r="L43" s="566">
        <f>SUM(O43,Q43,S43,U43,W43,Y43,AA43,AC43,AE43,AG43)</f>
        <v>2</v>
      </c>
      <c r="M43" s="506"/>
      <c r="O43" s="565"/>
      <c r="P43" s="565"/>
      <c r="Q43" s="565"/>
      <c r="R43" s="565"/>
      <c r="S43" s="565"/>
      <c r="T43" s="565"/>
      <c r="U43" s="578">
        <v>0.5</v>
      </c>
      <c r="V43" s="565"/>
      <c r="W43" s="578">
        <v>0.5</v>
      </c>
      <c r="X43" s="565"/>
      <c r="Y43" s="565"/>
      <c r="Z43" s="565"/>
      <c r="AA43" s="565"/>
      <c r="AB43" s="565"/>
      <c r="AC43" s="565">
        <v>0.5</v>
      </c>
      <c r="AD43" s="565"/>
      <c r="AE43" s="565">
        <v>0.5</v>
      </c>
      <c r="AF43" s="565"/>
      <c r="AG43" s="565"/>
      <c r="AH43" s="565"/>
    </row>
    <row r="44" spans="3:34" ht="17.45" customHeight="1">
      <c r="C44" s="484"/>
      <c r="D44" s="451" t="s">
        <v>1097</v>
      </c>
      <c r="E44" s="485"/>
      <c r="F44" s="456"/>
      <c r="G44" s="457"/>
      <c r="I44" s="463"/>
      <c r="J44" s="463"/>
      <c r="K44" s="449"/>
      <c r="L44" s="449"/>
      <c r="M44" s="449"/>
      <c r="O44" s="565"/>
      <c r="P44" s="565"/>
      <c r="Q44" s="565"/>
      <c r="R44" s="565"/>
      <c r="S44" s="565"/>
      <c r="T44" s="565"/>
      <c r="U44" s="565"/>
      <c r="V44" s="565"/>
      <c r="W44" s="565"/>
      <c r="X44" s="565"/>
      <c r="Y44" s="565"/>
      <c r="Z44" s="565"/>
      <c r="AA44" s="565"/>
      <c r="AB44" s="565"/>
      <c r="AC44" s="565"/>
      <c r="AD44" s="565"/>
      <c r="AE44" s="565"/>
      <c r="AF44" s="565"/>
      <c r="AG44" s="565"/>
      <c r="AH44" s="565"/>
    </row>
    <row r="45" spans="3:34" ht="17.45" customHeight="1">
      <c r="C45" s="484"/>
      <c r="D45" s="451"/>
      <c r="E45" s="485" t="s">
        <v>1098</v>
      </c>
      <c r="F45" s="456"/>
      <c r="G45" s="456">
        <v>2</v>
      </c>
      <c r="I45" s="461"/>
      <c r="J45" s="458">
        <v>2</v>
      </c>
      <c r="K45" s="449"/>
      <c r="L45" s="449"/>
      <c r="M45" s="571">
        <f>SUM(P45,R45,T45,V45,Z45,AB45,AD45,AF45,X45,AH45)</f>
        <v>2</v>
      </c>
      <c r="O45" s="565"/>
      <c r="P45" s="565"/>
      <c r="Q45" s="565"/>
      <c r="R45" s="565"/>
      <c r="S45" s="565"/>
      <c r="T45" s="565"/>
      <c r="U45" s="565"/>
      <c r="V45" s="565">
        <v>1</v>
      </c>
      <c r="W45" s="565"/>
      <c r="X45" s="565">
        <v>1</v>
      </c>
      <c r="Y45" s="565"/>
      <c r="Z45" s="565"/>
      <c r="AA45" s="565"/>
      <c r="AB45" s="565"/>
      <c r="AC45" s="565"/>
      <c r="AD45" s="565"/>
      <c r="AE45" s="565"/>
      <c r="AF45" s="565"/>
      <c r="AG45" s="565"/>
      <c r="AH45" s="565"/>
    </row>
    <row r="46" spans="3:34" ht="17.45" customHeight="1">
      <c r="C46" s="450"/>
      <c r="E46" s="487" t="s">
        <v>1099</v>
      </c>
      <c r="F46" s="456"/>
      <c r="G46" s="456">
        <v>2</v>
      </c>
      <c r="I46" s="461"/>
      <c r="J46" s="458">
        <v>2</v>
      </c>
      <c r="K46" s="449"/>
      <c r="L46" s="449"/>
      <c r="M46" s="571">
        <f>SUM(P46,R46,T46,V46,Z46,AB46,AD46,AF46,X46,AH46)</f>
        <v>2</v>
      </c>
      <c r="O46" s="565"/>
      <c r="P46" s="565"/>
      <c r="Q46" s="565"/>
      <c r="R46" s="565"/>
      <c r="S46" s="565"/>
      <c r="T46" s="565"/>
      <c r="U46" s="565"/>
      <c r="V46" s="565">
        <v>1</v>
      </c>
      <c r="W46" s="565"/>
      <c r="X46" s="565">
        <v>1</v>
      </c>
      <c r="Y46" s="565"/>
      <c r="Z46" s="565"/>
      <c r="AA46" s="565"/>
      <c r="AB46" s="565"/>
      <c r="AC46" s="565"/>
      <c r="AD46" s="565"/>
      <c r="AE46" s="565"/>
      <c r="AF46" s="565"/>
      <c r="AG46" s="565"/>
      <c r="AH46" s="565"/>
    </row>
    <row r="47" spans="3:34" ht="17.45" customHeight="1">
      <c r="C47" s="450"/>
      <c r="D47" s="451" t="s">
        <v>1100</v>
      </c>
      <c r="E47" s="487"/>
      <c r="F47" s="456"/>
      <c r="G47" s="457"/>
      <c r="I47" s="488"/>
      <c r="J47" s="449"/>
      <c r="K47" s="449"/>
      <c r="L47" s="449"/>
      <c r="M47" s="449"/>
      <c r="O47" s="565"/>
      <c r="P47" s="565"/>
      <c r="Q47" s="565"/>
      <c r="R47" s="565"/>
      <c r="S47" s="565"/>
      <c r="T47" s="565"/>
      <c r="U47" s="565"/>
      <c r="V47" s="565"/>
      <c r="W47" s="565"/>
      <c r="X47" s="565"/>
      <c r="Y47" s="565"/>
      <c r="Z47" s="565"/>
      <c r="AA47" s="565"/>
      <c r="AB47" s="565"/>
      <c r="AC47" s="565"/>
      <c r="AD47" s="565"/>
      <c r="AE47" s="565"/>
      <c r="AF47" s="565"/>
      <c r="AG47" s="565"/>
      <c r="AH47" s="565"/>
    </row>
    <row r="48" spans="3:34" ht="17.45" customHeight="1">
      <c r="C48" s="450"/>
      <c r="E48" s="487" t="s">
        <v>1101</v>
      </c>
      <c r="F48" s="456"/>
      <c r="G48" s="456">
        <v>2</v>
      </c>
      <c r="I48" s="461"/>
      <c r="J48" s="458">
        <v>2</v>
      </c>
      <c r="K48" s="449"/>
      <c r="L48" s="449"/>
      <c r="M48" s="571">
        <f>SUM(P48,R48,T48,V48,Z48,AB48,AD48,AF48,X48,AH48)</f>
        <v>2</v>
      </c>
      <c r="O48" s="565"/>
      <c r="P48" s="565"/>
      <c r="Q48" s="565"/>
      <c r="R48" s="565"/>
      <c r="S48" s="565"/>
      <c r="T48" s="565"/>
      <c r="U48" s="565"/>
      <c r="V48" s="565">
        <v>1</v>
      </c>
      <c r="W48" s="565"/>
      <c r="X48" s="565"/>
      <c r="Y48" s="565"/>
      <c r="Z48" s="565"/>
      <c r="AA48" s="565"/>
      <c r="AB48" s="565"/>
      <c r="AC48" s="565"/>
      <c r="AD48" s="565">
        <v>1</v>
      </c>
      <c r="AE48" s="565"/>
      <c r="AF48" s="565"/>
      <c r="AG48" s="565"/>
      <c r="AH48" s="565"/>
    </row>
    <row r="49" spans="2:34" ht="38.25">
      <c r="C49" s="450"/>
      <c r="E49" s="455" t="s">
        <v>1102</v>
      </c>
      <c r="F49" s="489"/>
      <c r="G49" s="489">
        <v>2</v>
      </c>
      <c r="I49" s="461"/>
      <c r="J49" s="458">
        <v>3</v>
      </c>
      <c r="K49" s="449"/>
      <c r="L49" s="449"/>
      <c r="M49" s="571">
        <f>SUM(P49,R49,T49,V49,Z49,AB49,AD49,AF49,X49,AH49)</f>
        <v>3</v>
      </c>
      <c r="O49" s="565"/>
      <c r="P49" s="565"/>
      <c r="Q49" s="565"/>
      <c r="R49" s="565"/>
      <c r="S49" s="565"/>
      <c r="T49" s="565"/>
      <c r="U49" s="565"/>
      <c r="V49" s="570"/>
      <c r="W49" s="565"/>
      <c r="X49" s="565">
        <v>1</v>
      </c>
      <c r="Y49" s="565"/>
      <c r="Z49" s="565"/>
      <c r="AA49" s="565"/>
      <c r="AB49" s="565"/>
      <c r="AC49" s="565"/>
      <c r="AD49" s="565">
        <v>2</v>
      </c>
      <c r="AE49" s="565"/>
      <c r="AF49" s="565"/>
      <c r="AG49" s="565"/>
      <c r="AH49" s="565"/>
    </row>
    <row r="50" spans="2:34" ht="17.45" customHeight="1">
      <c r="C50" s="450"/>
      <c r="E50" s="487" t="s">
        <v>1103</v>
      </c>
      <c r="F50" s="456"/>
      <c r="G50" s="456">
        <v>2</v>
      </c>
      <c r="I50" s="461"/>
      <c r="J50" s="458">
        <v>3</v>
      </c>
      <c r="K50" s="449"/>
      <c r="L50" s="449"/>
      <c r="M50" s="571">
        <f>SUM(P50,R50,T50,V50,Z50,AB50,AD50,AF50,X50,AH50)</f>
        <v>3</v>
      </c>
      <c r="O50" s="565"/>
      <c r="P50" s="565"/>
      <c r="Q50" s="565"/>
      <c r="R50" s="565"/>
      <c r="S50" s="565"/>
      <c r="T50" s="565"/>
      <c r="U50" s="565"/>
      <c r="V50" s="565">
        <v>1</v>
      </c>
      <c r="W50" s="565"/>
      <c r="X50" s="565">
        <v>1</v>
      </c>
      <c r="Y50" s="565"/>
      <c r="Z50" s="565"/>
      <c r="AA50" s="565"/>
      <c r="AB50" s="565"/>
      <c r="AC50" s="565"/>
      <c r="AD50" s="565"/>
      <c r="AE50" s="565"/>
      <c r="AF50" s="565">
        <v>1</v>
      </c>
      <c r="AG50" s="565"/>
      <c r="AH50" s="565"/>
    </row>
    <row r="51" spans="2:34" ht="17.45" customHeight="1">
      <c r="C51" s="450"/>
      <c r="E51" s="490"/>
      <c r="F51" s="469"/>
      <c r="G51" s="469"/>
      <c r="I51" s="491">
        <f>SUM(I7:I50)</f>
        <v>43</v>
      </c>
      <c r="J51" s="492">
        <f>SUM(J7:J50)</f>
        <v>12</v>
      </c>
      <c r="K51" s="568"/>
      <c r="L51" s="569">
        <f>SUM(O51,Q51,S51,U51,W51,Y51,AA51,AC51,AE51,AG51)</f>
        <v>41</v>
      </c>
      <c r="M51" s="568">
        <f>SUM(P51,R51,T51,V51,Z51,AB51,AD51,AF51,X51,AH51)</f>
        <v>12</v>
      </c>
      <c r="O51" s="572">
        <f t="shared" ref="O51:AH51" si="1">SUM(O7:O50)</f>
        <v>4.5</v>
      </c>
      <c r="P51" s="567">
        <f t="shared" si="1"/>
        <v>0</v>
      </c>
      <c r="Q51" s="572">
        <f t="shared" si="1"/>
        <v>5</v>
      </c>
      <c r="R51" s="567">
        <f t="shared" si="1"/>
        <v>0</v>
      </c>
      <c r="S51" s="572">
        <f t="shared" si="1"/>
        <v>3.5</v>
      </c>
      <c r="T51" s="567">
        <f t="shared" si="1"/>
        <v>0</v>
      </c>
      <c r="U51" s="572">
        <f t="shared" si="1"/>
        <v>6.5</v>
      </c>
      <c r="V51" s="567">
        <f t="shared" si="1"/>
        <v>4</v>
      </c>
      <c r="W51" s="572">
        <f t="shared" si="1"/>
        <v>4.5</v>
      </c>
      <c r="X51" s="567">
        <f t="shared" si="1"/>
        <v>4</v>
      </c>
      <c r="Y51" s="572">
        <f t="shared" si="1"/>
        <v>2</v>
      </c>
      <c r="Z51" s="567">
        <f t="shared" si="1"/>
        <v>0</v>
      </c>
      <c r="AA51" s="572">
        <f t="shared" si="1"/>
        <v>6</v>
      </c>
      <c r="AB51" s="567">
        <f t="shared" si="1"/>
        <v>0</v>
      </c>
      <c r="AC51" s="572">
        <f t="shared" si="1"/>
        <v>4.5</v>
      </c>
      <c r="AD51" s="567">
        <f t="shared" si="1"/>
        <v>3</v>
      </c>
      <c r="AE51" s="572">
        <f t="shared" si="1"/>
        <v>4.5</v>
      </c>
      <c r="AF51" s="567">
        <f t="shared" si="1"/>
        <v>1</v>
      </c>
      <c r="AG51" s="572">
        <f t="shared" si="1"/>
        <v>0</v>
      </c>
      <c r="AH51" s="567">
        <f t="shared" si="1"/>
        <v>0</v>
      </c>
    </row>
    <row r="52" spans="2:34" ht="17.45" customHeight="1">
      <c r="B52" s="442" t="s">
        <v>1104</v>
      </c>
      <c r="C52" s="443"/>
      <c r="D52" s="444"/>
      <c r="E52" s="493"/>
      <c r="F52" s="494"/>
      <c r="G52" s="494"/>
      <c r="O52" s="565"/>
      <c r="P52" s="565"/>
      <c r="Q52" s="565"/>
      <c r="R52" s="565"/>
      <c r="S52" s="565"/>
      <c r="T52" s="565"/>
      <c r="U52" s="565"/>
      <c r="V52" s="565"/>
      <c r="W52" s="565"/>
      <c r="X52" s="565"/>
      <c r="Y52" s="565"/>
      <c r="Z52" s="565"/>
      <c r="AA52" s="565"/>
      <c r="AB52" s="565"/>
      <c r="AC52" s="565"/>
      <c r="AD52" s="565"/>
      <c r="AE52" s="565"/>
      <c r="AF52" s="565"/>
      <c r="AG52" s="565"/>
      <c r="AH52" s="565"/>
    </row>
    <row r="53" spans="2:34" ht="17.45" customHeight="1">
      <c r="C53" s="446" t="s">
        <v>1105</v>
      </c>
      <c r="D53" s="447"/>
      <c r="E53" s="495"/>
      <c r="F53" s="452" t="s">
        <v>732</v>
      </c>
      <c r="G53" s="576" t="s">
        <v>731</v>
      </c>
      <c r="I53" s="452" t="s">
        <v>732</v>
      </c>
      <c r="J53" s="576" t="s">
        <v>731</v>
      </c>
      <c r="K53" s="563"/>
      <c r="L53" s="563"/>
      <c r="M53" s="563"/>
      <c r="O53" s="561" t="s">
        <v>732</v>
      </c>
      <c r="P53" s="562" t="s">
        <v>731</v>
      </c>
      <c r="Q53" s="561" t="s">
        <v>732</v>
      </c>
      <c r="R53" s="562" t="s">
        <v>731</v>
      </c>
      <c r="S53" s="561" t="s">
        <v>732</v>
      </c>
      <c r="T53" s="562" t="s">
        <v>731</v>
      </c>
      <c r="U53" s="561" t="s">
        <v>732</v>
      </c>
      <c r="V53" s="562" t="s">
        <v>731</v>
      </c>
      <c r="W53" s="561" t="s">
        <v>732</v>
      </c>
      <c r="X53" s="560" t="s">
        <v>731</v>
      </c>
      <c r="Y53" s="561" t="s">
        <v>732</v>
      </c>
      <c r="Z53" s="562" t="s">
        <v>731</v>
      </c>
      <c r="AA53" s="561" t="s">
        <v>732</v>
      </c>
      <c r="AB53" s="562" t="s">
        <v>731</v>
      </c>
      <c r="AC53" s="561" t="s">
        <v>732</v>
      </c>
      <c r="AD53" s="562" t="s">
        <v>731</v>
      </c>
      <c r="AE53" s="561" t="s">
        <v>732</v>
      </c>
      <c r="AF53" s="562" t="s">
        <v>731</v>
      </c>
      <c r="AG53" s="561" t="s">
        <v>732</v>
      </c>
      <c r="AH53" s="560" t="s">
        <v>731</v>
      </c>
    </row>
    <row r="54" spans="2:34" ht="25.5">
      <c r="C54" s="450"/>
      <c r="D54" s="451"/>
      <c r="E54" s="455" t="s">
        <v>1106</v>
      </c>
      <c r="F54" s="456"/>
      <c r="G54" s="456">
        <v>2</v>
      </c>
      <c r="I54" s="461"/>
      <c r="J54" s="458">
        <v>3</v>
      </c>
      <c r="K54" s="449"/>
      <c r="L54" s="449"/>
      <c r="M54" s="571">
        <f>SUM(P54,R54,T54,V54,Z54,AB54,AD54,AF54,X54,AH54)</f>
        <v>3</v>
      </c>
      <c r="O54" s="565"/>
      <c r="P54" s="565">
        <v>3</v>
      </c>
      <c r="Q54" s="565"/>
      <c r="R54" s="565"/>
      <c r="S54" s="565"/>
      <c r="T54" s="565"/>
      <c r="U54" s="565"/>
      <c r="V54" s="565"/>
      <c r="W54" s="565"/>
      <c r="X54" s="565"/>
      <c r="Y54" s="565"/>
      <c r="Z54" s="565"/>
      <c r="AA54" s="565"/>
      <c r="AB54" s="565"/>
      <c r="AC54" s="565"/>
      <c r="AD54" s="565"/>
      <c r="AE54" s="565"/>
      <c r="AF54" s="565"/>
      <c r="AG54" s="565"/>
      <c r="AH54" s="565"/>
    </row>
    <row r="55" spans="2:34" ht="17.45" customHeight="1">
      <c r="C55" s="450"/>
      <c r="D55" s="451"/>
      <c r="E55" s="496" t="s">
        <v>1107</v>
      </c>
      <c r="F55" s="456"/>
      <c r="G55" s="456">
        <v>2</v>
      </c>
      <c r="I55" s="461"/>
      <c r="J55" s="458">
        <v>4</v>
      </c>
      <c r="K55" s="449"/>
      <c r="L55" s="449"/>
      <c r="M55" s="571">
        <f>SUM(P55,R55,T55,V55,Z55,AB55,AD55,AF55,X55,AH55)</f>
        <v>4</v>
      </c>
      <c r="O55" s="565"/>
      <c r="P55" s="565">
        <v>4</v>
      </c>
      <c r="Q55" s="565"/>
      <c r="R55" s="565"/>
      <c r="S55" s="565"/>
      <c r="T55" s="565"/>
      <c r="U55" s="565"/>
      <c r="V55" s="565"/>
      <c r="W55" s="565"/>
      <c r="X55" s="565"/>
      <c r="Y55" s="565"/>
      <c r="Z55" s="565"/>
      <c r="AA55" s="565"/>
      <c r="AB55" s="565"/>
      <c r="AC55" s="565"/>
      <c r="AD55" s="565"/>
      <c r="AE55" s="565"/>
      <c r="AF55" s="565"/>
      <c r="AG55" s="565"/>
      <c r="AH55" s="565"/>
    </row>
    <row r="56" spans="2:34" ht="17.45" customHeight="1">
      <c r="C56" s="450"/>
      <c r="D56" s="451"/>
      <c r="E56" s="497" t="s">
        <v>1108</v>
      </c>
      <c r="F56" s="456"/>
      <c r="G56" s="456">
        <v>2</v>
      </c>
      <c r="I56" s="461"/>
      <c r="J56" s="458">
        <v>1</v>
      </c>
      <c r="K56" s="449"/>
      <c r="L56" s="449"/>
      <c r="M56" s="571">
        <f>SUM(P56,R56,T56,V56,Z56,AB56,AD56,AF56,X56,AH56)</f>
        <v>1</v>
      </c>
      <c r="O56" s="565"/>
      <c r="P56" s="565"/>
      <c r="Q56" s="565"/>
      <c r="R56" s="565">
        <v>1</v>
      </c>
      <c r="S56" s="565"/>
      <c r="T56" s="565"/>
      <c r="U56" s="565"/>
      <c r="V56" s="565"/>
      <c r="W56" s="565"/>
      <c r="X56" s="565"/>
      <c r="Y56" s="565"/>
      <c r="Z56" s="565"/>
      <c r="AA56" s="565"/>
      <c r="AB56" s="565"/>
      <c r="AC56" s="565"/>
      <c r="AD56" s="565"/>
      <c r="AE56" s="565"/>
      <c r="AF56" s="565"/>
      <c r="AG56" s="565"/>
      <c r="AH56" s="565"/>
    </row>
    <row r="57" spans="2:34" ht="17.45" customHeight="1">
      <c r="C57" s="446" t="s">
        <v>1109</v>
      </c>
      <c r="D57" s="447"/>
      <c r="E57" s="495"/>
      <c r="F57" s="452" t="s">
        <v>732</v>
      </c>
      <c r="G57" s="576" t="s">
        <v>731</v>
      </c>
      <c r="I57" s="452" t="s">
        <v>732</v>
      </c>
      <c r="J57" s="576" t="s">
        <v>731</v>
      </c>
      <c r="K57" s="563"/>
      <c r="L57" s="563"/>
      <c r="M57" s="563"/>
      <c r="O57" s="561" t="s">
        <v>732</v>
      </c>
      <c r="P57" s="562" t="s">
        <v>731</v>
      </c>
      <c r="Q57" s="561" t="s">
        <v>732</v>
      </c>
      <c r="R57" s="562" t="s">
        <v>731</v>
      </c>
      <c r="S57" s="561" t="s">
        <v>732</v>
      </c>
      <c r="T57" s="562" t="s">
        <v>731</v>
      </c>
      <c r="U57" s="561" t="s">
        <v>732</v>
      </c>
      <c r="V57" s="562" t="s">
        <v>731</v>
      </c>
      <c r="W57" s="561" t="s">
        <v>732</v>
      </c>
      <c r="X57" s="560" t="s">
        <v>731</v>
      </c>
      <c r="Y57" s="561" t="s">
        <v>732</v>
      </c>
      <c r="Z57" s="562" t="s">
        <v>731</v>
      </c>
      <c r="AA57" s="561" t="s">
        <v>732</v>
      </c>
      <c r="AB57" s="562" t="s">
        <v>731</v>
      </c>
      <c r="AC57" s="561" t="s">
        <v>732</v>
      </c>
      <c r="AD57" s="562" t="s">
        <v>731</v>
      </c>
      <c r="AE57" s="561" t="s">
        <v>732</v>
      </c>
      <c r="AF57" s="562" t="s">
        <v>731</v>
      </c>
      <c r="AG57" s="561" t="s">
        <v>732</v>
      </c>
      <c r="AH57" s="560" t="s">
        <v>731</v>
      </c>
    </row>
    <row r="58" spans="2:34" ht="17.45" customHeight="1">
      <c r="C58" s="450"/>
      <c r="D58" s="451" t="s">
        <v>1110</v>
      </c>
      <c r="E58" s="487"/>
      <c r="F58" s="456"/>
      <c r="G58" s="457"/>
      <c r="I58" s="474"/>
      <c r="J58" s="474"/>
      <c r="K58" s="449"/>
      <c r="L58" s="449"/>
      <c r="M58" s="449"/>
      <c r="O58" s="565"/>
      <c r="P58" s="565"/>
      <c r="Q58" s="565"/>
      <c r="R58" s="565"/>
      <c r="S58" s="565"/>
      <c r="T58" s="565"/>
      <c r="U58" s="565"/>
      <c r="V58" s="565"/>
      <c r="W58" s="565"/>
      <c r="X58" s="565"/>
      <c r="Y58" s="565"/>
      <c r="Z58" s="565"/>
      <c r="AA58" s="565"/>
      <c r="AB58" s="565"/>
      <c r="AC58" s="565"/>
      <c r="AD58" s="565"/>
      <c r="AE58" s="565"/>
      <c r="AF58" s="565"/>
      <c r="AG58" s="565"/>
      <c r="AH58" s="565"/>
    </row>
    <row r="59" spans="2:34" ht="25.5">
      <c r="C59" s="450"/>
      <c r="D59" s="451"/>
      <c r="E59" s="455" t="s">
        <v>1111</v>
      </c>
      <c r="F59" s="456"/>
      <c r="G59" s="456">
        <v>2</v>
      </c>
      <c r="I59" s="461"/>
      <c r="J59" s="458">
        <v>5</v>
      </c>
      <c r="K59" s="449"/>
      <c r="L59" s="449"/>
      <c r="M59" s="571">
        <f>SUM(P59,R59,T59,V59,Z59,AB59,AD59,AF59,X59,AH59)</f>
        <v>5</v>
      </c>
      <c r="O59" s="565"/>
      <c r="P59" s="565"/>
      <c r="Q59" s="565"/>
      <c r="R59" s="565"/>
      <c r="S59" s="565"/>
      <c r="T59" s="565"/>
      <c r="U59" s="565"/>
      <c r="V59" s="565">
        <v>2</v>
      </c>
      <c r="W59" s="565"/>
      <c r="X59" s="565"/>
      <c r="Y59" s="565"/>
      <c r="Z59" s="565"/>
      <c r="AA59" s="565"/>
      <c r="AB59" s="565"/>
      <c r="AC59" s="565"/>
      <c r="AD59" s="565">
        <v>2</v>
      </c>
      <c r="AE59" s="565"/>
      <c r="AF59" s="565"/>
      <c r="AG59" s="565"/>
      <c r="AH59" s="565">
        <v>1</v>
      </c>
    </row>
    <row r="60" spans="2:34" ht="17.45" customHeight="1">
      <c r="C60" s="450"/>
      <c r="D60" s="451" t="s">
        <v>1112</v>
      </c>
      <c r="E60" s="487"/>
      <c r="F60" s="456"/>
      <c r="G60" s="457"/>
      <c r="I60" s="474"/>
      <c r="J60" s="474"/>
      <c r="K60" s="449"/>
      <c r="L60" s="449"/>
      <c r="M60" s="449"/>
      <c r="O60" s="565"/>
      <c r="P60" s="565"/>
      <c r="Q60" s="565"/>
      <c r="R60" s="565"/>
      <c r="S60" s="565"/>
      <c r="T60" s="565"/>
      <c r="U60" s="565"/>
      <c r="V60" s="565"/>
      <c r="W60" s="565"/>
      <c r="X60" s="565"/>
      <c r="Y60" s="565"/>
      <c r="Z60" s="565"/>
      <c r="AA60" s="565"/>
      <c r="AB60" s="565"/>
      <c r="AC60" s="565"/>
      <c r="AD60" s="565"/>
      <c r="AE60" s="565"/>
      <c r="AF60" s="565"/>
      <c r="AG60" s="565"/>
      <c r="AH60" s="565"/>
    </row>
    <row r="61" spans="2:34" ht="25.5">
      <c r="C61" s="450"/>
      <c r="D61" s="451"/>
      <c r="E61" s="455" t="s">
        <v>1113</v>
      </c>
      <c r="F61" s="456"/>
      <c r="G61" s="456">
        <v>2</v>
      </c>
      <c r="I61" s="461"/>
      <c r="J61" s="458">
        <v>5</v>
      </c>
      <c r="K61" s="449"/>
      <c r="L61" s="449"/>
      <c r="M61" s="571">
        <f>SUM(P61,R61,T61,V61,Z61,AB61,AD61,AF61,X61,AH61)</f>
        <v>5</v>
      </c>
      <c r="O61" s="565"/>
      <c r="P61" s="565"/>
      <c r="Q61" s="565"/>
      <c r="R61" s="565"/>
      <c r="S61" s="565"/>
      <c r="T61" s="570">
        <v>4</v>
      </c>
      <c r="U61" s="565"/>
      <c r="V61" s="565"/>
      <c r="W61" s="565"/>
      <c r="X61" s="565">
        <v>1</v>
      </c>
      <c r="Y61" s="565"/>
      <c r="Z61" s="565"/>
      <c r="AA61" s="565"/>
      <c r="AB61" s="565"/>
      <c r="AC61" s="565"/>
      <c r="AD61" s="565"/>
      <c r="AE61" s="565"/>
      <c r="AF61" s="565"/>
      <c r="AG61" s="565"/>
      <c r="AH61" s="565"/>
    </row>
    <row r="62" spans="2:34" ht="17.45" customHeight="1">
      <c r="C62" s="450"/>
      <c r="D62" s="451" t="s">
        <v>1114</v>
      </c>
      <c r="E62" s="498"/>
      <c r="F62" s="456"/>
      <c r="G62" s="457"/>
      <c r="I62" s="463"/>
      <c r="J62" s="463"/>
      <c r="K62" s="449"/>
      <c r="L62" s="449"/>
      <c r="M62" s="449"/>
      <c r="O62" s="565"/>
      <c r="P62" s="565"/>
      <c r="Q62" s="565"/>
      <c r="R62" s="565"/>
      <c r="S62" s="565"/>
      <c r="T62" s="565"/>
      <c r="U62" s="565"/>
      <c r="V62" s="565"/>
      <c r="W62" s="565"/>
      <c r="X62" s="565"/>
      <c r="Y62" s="565"/>
      <c r="Z62" s="565"/>
      <c r="AA62" s="565"/>
      <c r="AB62" s="565"/>
      <c r="AC62" s="565"/>
      <c r="AD62" s="565"/>
      <c r="AE62" s="565"/>
      <c r="AF62" s="565"/>
      <c r="AG62" s="565"/>
      <c r="AH62" s="565"/>
    </row>
    <row r="63" spans="2:34" ht="17.45" customHeight="1">
      <c r="C63" s="450"/>
      <c r="D63" s="451"/>
      <c r="E63" s="455" t="s">
        <v>1115</v>
      </c>
      <c r="F63" s="456"/>
      <c r="G63" s="457"/>
      <c r="I63" s="461"/>
      <c r="J63" s="459"/>
      <c r="K63" s="506"/>
      <c r="L63" s="506"/>
      <c r="M63" s="506"/>
      <c r="O63" s="565"/>
      <c r="P63" s="565"/>
      <c r="Q63" s="565"/>
      <c r="R63" s="565"/>
      <c r="S63" s="565"/>
      <c r="T63" s="565"/>
      <c r="U63" s="565"/>
      <c r="V63" s="565"/>
      <c r="W63" s="565"/>
      <c r="X63" s="565"/>
      <c r="Y63" s="565"/>
      <c r="Z63" s="565"/>
      <c r="AA63" s="565"/>
      <c r="AB63" s="565"/>
      <c r="AC63" s="565"/>
      <c r="AD63" s="565"/>
      <c r="AE63" s="565"/>
      <c r="AF63" s="565"/>
      <c r="AG63" s="565"/>
      <c r="AH63" s="565"/>
    </row>
    <row r="64" spans="2:34" ht="17.45" customHeight="1">
      <c r="C64" s="446" t="s">
        <v>1116</v>
      </c>
      <c r="D64" s="447"/>
      <c r="E64" s="448"/>
      <c r="F64" s="452" t="s">
        <v>732</v>
      </c>
      <c r="G64" s="453" t="s">
        <v>731</v>
      </c>
      <c r="I64" s="452" t="s">
        <v>732</v>
      </c>
      <c r="J64" s="453" t="s">
        <v>731</v>
      </c>
      <c r="K64" s="563"/>
      <c r="L64" s="563"/>
      <c r="M64" s="563"/>
      <c r="O64" s="561" t="s">
        <v>732</v>
      </c>
      <c r="P64" s="562" t="s">
        <v>731</v>
      </c>
      <c r="Q64" s="561" t="s">
        <v>732</v>
      </c>
      <c r="R64" s="562" t="s">
        <v>731</v>
      </c>
      <c r="S64" s="561" t="s">
        <v>732</v>
      </c>
      <c r="T64" s="562" t="s">
        <v>731</v>
      </c>
      <c r="U64" s="561" t="s">
        <v>732</v>
      </c>
      <c r="V64" s="562" t="s">
        <v>731</v>
      </c>
      <c r="W64" s="561" t="s">
        <v>732</v>
      </c>
      <c r="X64" s="560" t="s">
        <v>731</v>
      </c>
      <c r="Y64" s="561" t="s">
        <v>732</v>
      </c>
      <c r="Z64" s="562" t="s">
        <v>731</v>
      </c>
      <c r="AA64" s="561" t="s">
        <v>732</v>
      </c>
      <c r="AB64" s="562" t="s">
        <v>731</v>
      </c>
      <c r="AC64" s="561" t="s">
        <v>732</v>
      </c>
      <c r="AD64" s="562" t="s">
        <v>731</v>
      </c>
      <c r="AE64" s="561" t="s">
        <v>732</v>
      </c>
      <c r="AF64" s="562" t="s">
        <v>731</v>
      </c>
      <c r="AG64" s="561" t="s">
        <v>732</v>
      </c>
      <c r="AH64" s="560" t="s">
        <v>731</v>
      </c>
    </row>
    <row r="65" spans="2:34" ht="17.45" customHeight="1">
      <c r="C65" s="450"/>
      <c r="D65" s="451" t="s">
        <v>1117</v>
      </c>
      <c r="E65" s="441"/>
      <c r="F65" s="456"/>
      <c r="G65" s="457"/>
      <c r="I65" s="474"/>
      <c r="J65" s="474"/>
      <c r="K65" s="449"/>
      <c r="L65" s="449"/>
      <c r="M65" s="449"/>
      <c r="O65" s="565"/>
      <c r="P65" s="565"/>
      <c r="Q65" s="565"/>
      <c r="R65" s="565"/>
      <c r="S65" s="565"/>
      <c r="T65" s="565"/>
      <c r="U65" s="565"/>
      <c r="V65" s="565"/>
      <c r="W65" s="565"/>
      <c r="X65" s="565"/>
      <c r="Y65" s="565"/>
      <c r="Z65" s="565"/>
      <c r="AA65" s="565"/>
      <c r="AB65" s="565"/>
      <c r="AC65" s="565"/>
      <c r="AD65" s="565"/>
      <c r="AE65" s="565"/>
      <c r="AF65" s="565"/>
      <c r="AG65" s="565"/>
      <c r="AH65" s="565"/>
    </row>
    <row r="66" spans="2:34" ht="38.25">
      <c r="C66" s="450"/>
      <c r="D66" s="451"/>
      <c r="E66" s="455" t="s">
        <v>1118</v>
      </c>
      <c r="F66" s="456"/>
      <c r="G66" s="457">
        <v>2</v>
      </c>
      <c r="I66" s="461"/>
      <c r="J66" s="486">
        <v>5</v>
      </c>
      <c r="K66" s="449"/>
      <c r="L66" s="449"/>
      <c r="M66" s="571">
        <f>SUM(P66,R66,T66,V66,Z66,AB66,AD66,AF66,X66,AH66)</f>
        <v>5</v>
      </c>
      <c r="O66" s="565"/>
      <c r="P66" s="565">
        <v>5</v>
      </c>
      <c r="Q66" s="565"/>
      <c r="R66" s="565"/>
      <c r="S66" s="565"/>
      <c r="T66" s="565"/>
      <c r="U66" s="565"/>
      <c r="V66" s="565"/>
      <c r="W66" s="565"/>
      <c r="X66" s="565"/>
      <c r="Y66" s="565"/>
      <c r="Z66" s="565"/>
      <c r="AA66" s="565"/>
      <c r="AB66" s="570"/>
      <c r="AC66" s="565"/>
      <c r="AD66" s="565"/>
      <c r="AE66" s="565"/>
      <c r="AF66" s="565"/>
      <c r="AG66" s="565"/>
      <c r="AH66" s="565"/>
    </row>
    <row r="67" spans="2:34" ht="17.45" customHeight="1">
      <c r="B67" s="499"/>
      <c r="C67" s="450"/>
      <c r="D67" s="451" t="s">
        <v>1119</v>
      </c>
      <c r="E67" s="500"/>
      <c r="F67" s="456"/>
      <c r="G67" s="457"/>
      <c r="I67" s="463"/>
      <c r="J67" s="463"/>
      <c r="K67" s="449"/>
      <c r="L67" s="449"/>
      <c r="M67" s="449"/>
      <c r="O67" s="565"/>
      <c r="P67" s="565"/>
      <c r="Q67" s="565"/>
      <c r="R67" s="565"/>
      <c r="S67" s="565"/>
      <c r="T67" s="565"/>
      <c r="U67" s="565"/>
      <c r="V67" s="565"/>
      <c r="W67" s="565"/>
      <c r="X67" s="565"/>
      <c r="Y67" s="565"/>
      <c r="Z67" s="565"/>
      <c r="AA67" s="565"/>
      <c r="AB67" s="565"/>
      <c r="AC67" s="565"/>
      <c r="AD67" s="565"/>
      <c r="AE67" s="565"/>
      <c r="AF67" s="565"/>
      <c r="AG67" s="565"/>
      <c r="AH67" s="565"/>
    </row>
    <row r="68" spans="2:34" ht="17.45" customHeight="1">
      <c r="B68" s="499"/>
      <c r="C68" s="450"/>
      <c r="D68" s="451"/>
      <c r="E68" s="455" t="s">
        <v>1120</v>
      </c>
      <c r="F68" s="456"/>
      <c r="G68" s="457">
        <v>2</v>
      </c>
      <c r="I68" s="461"/>
      <c r="J68" s="486">
        <v>4</v>
      </c>
      <c r="K68" s="449"/>
      <c r="L68" s="449"/>
      <c r="M68" s="571">
        <f>SUM(P68,R68,T68,V68,Z68,AB68,AD68,AF68,X68,AH68)</f>
        <v>4</v>
      </c>
      <c r="O68" s="565"/>
      <c r="P68" s="565"/>
      <c r="Q68" s="565"/>
      <c r="R68" s="565"/>
      <c r="S68" s="565"/>
      <c r="T68" s="565"/>
      <c r="U68" s="565"/>
      <c r="V68" s="565"/>
      <c r="W68" s="565"/>
      <c r="X68" s="565"/>
      <c r="Y68" s="565"/>
      <c r="Z68" s="565"/>
      <c r="AA68" s="565"/>
      <c r="AB68" s="565">
        <v>2</v>
      </c>
      <c r="AC68" s="565"/>
      <c r="AD68" s="565"/>
      <c r="AE68" s="565"/>
      <c r="AF68" s="565">
        <v>2</v>
      </c>
      <c r="AG68" s="565"/>
      <c r="AH68" s="565"/>
    </row>
    <row r="69" spans="2:34" ht="17.45" customHeight="1">
      <c r="B69" s="499"/>
      <c r="C69" s="450"/>
      <c r="D69" s="451" t="s">
        <v>1008</v>
      </c>
      <c r="E69" s="500"/>
      <c r="F69" s="456"/>
      <c r="G69" s="457"/>
      <c r="I69" s="463"/>
      <c r="J69" s="463"/>
      <c r="K69" s="449"/>
      <c r="L69" s="449"/>
      <c r="M69" s="449"/>
      <c r="O69" s="565"/>
      <c r="P69" s="565"/>
      <c r="Q69" s="565"/>
      <c r="R69" s="565"/>
      <c r="S69" s="565"/>
      <c r="T69" s="565"/>
      <c r="U69" s="565"/>
      <c r="V69" s="565"/>
      <c r="W69" s="565"/>
      <c r="X69" s="565"/>
      <c r="Y69" s="565"/>
      <c r="Z69" s="565"/>
      <c r="AA69" s="565"/>
      <c r="AB69" s="565"/>
      <c r="AC69" s="565"/>
      <c r="AD69" s="565"/>
      <c r="AE69" s="565"/>
      <c r="AF69" s="565"/>
      <c r="AG69" s="565"/>
      <c r="AH69" s="565"/>
    </row>
    <row r="70" spans="2:34" ht="24" customHeight="1">
      <c r="B70" s="499"/>
      <c r="C70" s="450"/>
      <c r="D70" s="451"/>
      <c r="E70" s="455" t="s">
        <v>1121</v>
      </c>
      <c r="F70" s="456"/>
      <c r="G70" s="457">
        <v>2</v>
      </c>
      <c r="I70" s="501"/>
      <c r="J70" s="486">
        <v>4</v>
      </c>
      <c r="K70" s="449"/>
      <c r="L70" s="449"/>
      <c r="M70" s="571">
        <f>SUM(P70,R70,T70,V70,Z70,AB70,AD70,AF70,X70,AH70)</f>
        <v>4</v>
      </c>
      <c r="O70" s="565"/>
      <c r="P70" s="565">
        <v>2</v>
      </c>
      <c r="Q70" s="565"/>
      <c r="R70" s="565">
        <v>2</v>
      </c>
      <c r="S70" s="565"/>
      <c r="T70" s="565"/>
      <c r="U70" s="565"/>
      <c r="V70" s="565"/>
      <c r="W70" s="565"/>
      <c r="X70" s="565"/>
      <c r="Y70" s="565"/>
      <c r="Z70" s="565"/>
      <c r="AA70" s="565"/>
      <c r="AB70" s="565"/>
      <c r="AC70" s="565"/>
      <c r="AD70" s="565"/>
      <c r="AE70" s="565"/>
      <c r="AF70" s="565"/>
      <c r="AG70" s="565"/>
      <c r="AH70" s="565"/>
    </row>
    <row r="71" spans="2:34" ht="17.45" customHeight="1">
      <c r="B71" s="499"/>
      <c r="C71" s="450"/>
      <c r="D71" s="451" t="s">
        <v>1122</v>
      </c>
      <c r="E71" s="500"/>
      <c r="F71" s="456"/>
      <c r="G71" s="457"/>
      <c r="I71" s="463"/>
      <c r="J71" s="463"/>
      <c r="K71" s="449"/>
      <c r="L71" s="449"/>
      <c r="M71" s="449"/>
      <c r="O71" s="565"/>
      <c r="P71" s="565"/>
      <c r="Q71" s="565"/>
      <c r="R71" s="565"/>
      <c r="S71" s="565"/>
      <c r="T71" s="565"/>
      <c r="U71" s="565"/>
      <c r="V71" s="565"/>
      <c r="W71" s="565"/>
      <c r="X71" s="565"/>
      <c r="Y71" s="565"/>
      <c r="Z71" s="565"/>
      <c r="AA71" s="565"/>
      <c r="AB71" s="565"/>
      <c r="AC71" s="565"/>
      <c r="AD71" s="565"/>
      <c r="AE71" s="565"/>
      <c r="AF71" s="565"/>
      <c r="AG71" s="565"/>
      <c r="AH71" s="565"/>
    </row>
    <row r="72" spans="2:34" ht="17.45" customHeight="1">
      <c r="B72" s="499"/>
      <c r="C72" s="450"/>
      <c r="D72" s="451"/>
      <c r="E72" s="455" t="s">
        <v>1123</v>
      </c>
      <c r="F72" s="456"/>
      <c r="G72" s="457">
        <v>2</v>
      </c>
      <c r="I72" s="461"/>
      <c r="J72" s="486">
        <v>4</v>
      </c>
      <c r="K72" s="449"/>
      <c r="L72" s="449"/>
      <c r="M72" s="571">
        <f>SUM(P72,R72,T72,V72,Z72,AB72,AD72,AF72,X72,AH72)</f>
        <v>4</v>
      </c>
      <c r="O72" s="565"/>
      <c r="P72" s="565"/>
      <c r="Q72" s="565"/>
      <c r="R72" s="565"/>
      <c r="S72" s="565"/>
      <c r="T72" s="565"/>
      <c r="U72" s="565"/>
      <c r="V72" s="565"/>
      <c r="W72" s="565"/>
      <c r="X72" s="565"/>
      <c r="Y72" s="565"/>
      <c r="Z72" s="565"/>
      <c r="AA72" s="565"/>
      <c r="AB72" s="565"/>
      <c r="AC72" s="565"/>
      <c r="AD72" s="565"/>
      <c r="AE72" s="565"/>
      <c r="AF72" s="565">
        <v>4</v>
      </c>
      <c r="AG72" s="565"/>
      <c r="AH72" s="565"/>
    </row>
    <row r="73" spans="2:34" ht="17.45" customHeight="1">
      <c r="B73" s="499"/>
      <c r="C73" s="450"/>
      <c r="D73" s="451" t="s">
        <v>1124</v>
      </c>
      <c r="E73" s="500"/>
      <c r="F73" s="456"/>
      <c r="G73" s="457"/>
      <c r="I73" s="463"/>
      <c r="J73" s="463"/>
      <c r="K73" s="449"/>
      <c r="L73" s="449"/>
      <c r="M73" s="449"/>
      <c r="O73" s="565"/>
      <c r="P73" s="565"/>
      <c r="Q73" s="565"/>
      <c r="R73" s="565"/>
      <c r="S73" s="565"/>
      <c r="T73" s="565"/>
      <c r="U73" s="565"/>
      <c r="V73" s="565"/>
      <c r="W73" s="565"/>
      <c r="X73" s="565"/>
      <c r="Y73" s="565"/>
      <c r="Z73" s="565"/>
      <c r="AA73" s="565"/>
      <c r="AB73" s="565"/>
      <c r="AC73" s="565"/>
      <c r="AD73" s="565"/>
      <c r="AE73" s="565"/>
      <c r="AF73" s="565"/>
      <c r="AG73" s="565"/>
      <c r="AH73" s="565"/>
    </row>
    <row r="74" spans="2:34" ht="17.45" customHeight="1">
      <c r="B74" s="499"/>
      <c r="C74" s="450"/>
      <c r="D74" s="451"/>
      <c r="E74" s="455" t="s">
        <v>1125</v>
      </c>
      <c r="F74" s="456"/>
      <c r="G74" s="457">
        <v>2</v>
      </c>
      <c r="I74" s="461"/>
      <c r="J74" s="486">
        <v>4</v>
      </c>
      <c r="K74" s="449"/>
      <c r="L74" s="449"/>
      <c r="M74" s="571">
        <f>SUM(P74,R74,T74,V74,Z74,AB74,AD74,AF74,X74,AH74)</f>
        <v>4</v>
      </c>
      <c r="O74" s="565"/>
      <c r="P74" s="565"/>
      <c r="Q74" s="565"/>
      <c r="R74" s="565"/>
      <c r="S74" s="565"/>
      <c r="T74" s="565"/>
      <c r="U74" s="565"/>
      <c r="V74" s="565"/>
      <c r="W74" s="565"/>
      <c r="X74" s="565"/>
      <c r="Y74" s="565"/>
      <c r="Z74" s="565"/>
      <c r="AA74" s="565"/>
      <c r="AB74" s="565">
        <v>2</v>
      </c>
      <c r="AC74" s="565"/>
      <c r="AD74" s="565"/>
      <c r="AE74" s="565"/>
      <c r="AF74" s="565">
        <v>2</v>
      </c>
      <c r="AG74" s="565"/>
      <c r="AH74" s="565"/>
    </row>
    <row r="75" spans="2:34" ht="17.45" customHeight="1">
      <c r="B75" s="499"/>
      <c r="C75" s="450"/>
      <c r="D75" s="451" t="s">
        <v>1126</v>
      </c>
      <c r="E75" s="500"/>
      <c r="F75" s="456"/>
      <c r="G75" s="457"/>
      <c r="I75" s="463"/>
      <c r="J75" s="463"/>
      <c r="K75" s="449"/>
      <c r="L75" s="449"/>
      <c r="M75" s="449"/>
      <c r="O75" s="565"/>
      <c r="P75" s="565"/>
      <c r="Q75" s="565"/>
      <c r="R75" s="565"/>
      <c r="S75" s="565"/>
      <c r="T75" s="565"/>
      <c r="U75" s="565"/>
      <c r="V75" s="565"/>
      <c r="W75" s="565"/>
      <c r="X75" s="565"/>
      <c r="Y75" s="565"/>
      <c r="Z75" s="565"/>
      <c r="AA75" s="565"/>
      <c r="AB75" s="565"/>
      <c r="AC75" s="565"/>
      <c r="AD75" s="565"/>
      <c r="AE75" s="565"/>
      <c r="AF75" s="565"/>
      <c r="AG75" s="565"/>
      <c r="AH75" s="565"/>
    </row>
    <row r="76" spans="2:34" ht="25.5">
      <c r="B76" s="499"/>
      <c r="C76" s="450"/>
      <c r="D76" s="451"/>
      <c r="E76" s="455" t="s">
        <v>1127</v>
      </c>
      <c r="F76" s="456"/>
      <c r="G76" s="457">
        <v>2</v>
      </c>
      <c r="I76" s="461"/>
      <c r="J76" s="486">
        <v>5</v>
      </c>
      <c r="K76" s="449"/>
      <c r="L76" s="449"/>
      <c r="M76" s="571">
        <f>SUM(P76,R76,T76,V76,Z76,AB76,AD76,AF76,X76,AH76)</f>
        <v>5</v>
      </c>
      <c r="O76" s="565"/>
      <c r="P76" s="565"/>
      <c r="Q76" s="565"/>
      <c r="R76" s="565">
        <v>4</v>
      </c>
      <c r="S76" s="565"/>
      <c r="T76" s="565"/>
      <c r="U76" s="565"/>
      <c r="V76" s="565"/>
      <c r="W76" s="565"/>
      <c r="X76" s="565"/>
      <c r="Y76" s="565"/>
      <c r="Z76" s="565"/>
      <c r="AA76" s="565"/>
      <c r="AB76" s="565">
        <v>1</v>
      </c>
      <c r="AC76" s="565"/>
      <c r="AD76" s="565"/>
      <c r="AE76" s="565"/>
      <c r="AF76" s="565"/>
      <c r="AG76" s="565"/>
      <c r="AH76" s="565"/>
    </row>
    <row r="77" spans="2:34" ht="17.45" customHeight="1">
      <c r="C77" s="446" t="s">
        <v>1128</v>
      </c>
      <c r="D77" s="447"/>
      <c r="E77" s="448"/>
      <c r="F77" s="452" t="s">
        <v>732</v>
      </c>
      <c r="G77" s="453" t="s">
        <v>731</v>
      </c>
      <c r="I77" s="452" t="s">
        <v>732</v>
      </c>
      <c r="J77" s="453" t="s">
        <v>731</v>
      </c>
      <c r="K77" s="563"/>
      <c r="L77" s="563"/>
      <c r="M77" s="563"/>
      <c r="O77" s="561" t="s">
        <v>732</v>
      </c>
      <c r="P77" s="562" t="s">
        <v>731</v>
      </c>
      <c r="Q77" s="561" t="s">
        <v>732</v>
      </c>
      <c r="R77" s="562" t="s">
        <v>731</v>
      </c>
      <c r="S77" s="561" t="s">
        <v>732</v>
      </c>
      <c r="T77" s="562" t="s">
        <v>731</v>
      </c>
      <c r="U77" s="561" t="s">
        <v>732</v>
      </c>
      <c r="V77" s="562" t="s">
        <v>731</v>
      </c>
      <c r="W77" s="561" t="s">
        <v>732</v>
      </c>
      <c r="X77" s="560" t="s">
        <v>731</v>
      </c>
      <c r="Y77" s="561" t="s">
        <v>732</v>
      </c>
      <c r="Z77" s="562" t="s">
        <v>731</v>
      </c>
      <c r="AA77" s="561" t="s">
        <v>732</v>
      </c>
      <c r="AB77" s="562" t="s">
        <v>731</v>
      </c>
      <c r="AC77" s="561" t="s">
        <v>732</v>
      </c>
      <c r="AD77" s="562" t="s">
        <v>731</v>
      </c>
      <c r="AE77" s="561" t="s">
        <v>732</v>
      </c>
      <c r="AF77" s="562" t="s">
        <v>731</v>
      </c>
      <c r="AG77" s="561" t="s">
        <v>732</v>
      </c>
      <c r="AH77" s="560" t="s">
        <v>731</v>
      </c>
    </row>
    <row r="78" spans="2:34" ht="17.45" customHeight="1">
      <c r="C78" s="450"/>
      <c r="D78" s="451" t="s">
        <v>1129</v>
      </c>
      <c r="E78" s="441"/>
      <c r="F78" s="456"/>
      <c r="G78" s="457"/>
      <c r="I78" s="474"/>
      <c r="J78" s="474"/>
      <c r="K78" s="449"/>
      <c r="L78" s="449"/>
      <c r="M78" s="449"/>
      <c r="O78" s="565"/>
      <c r="P78" s="565"/>
      <c r="Q78" s="565"/>
      <c r="R78" s="565"/>
      <c r="S78" s="565"/>
      <c r="T78" s="565"/>
      <c r="U78" s="565"/>
      <c r="V78" s="565"/>
      <c r="W78" s="565"/>
      <c r="X78" s="565"/>
      <c r="Y78" s="565"/>
      <c r="Z78" s="565"/>
      <c r="AA78" s="565"/>
      <c r="AB78" s="565"/>
      <c r="AC78" s="565"/>
      <c r="AD78" s="565"/>
      <c r="AE78" s="565"/>
      <c r="AF78" s="565"/>
      <c r="AG78" s="565"/>
      <c r="AH78" s="565"/>
    </row>
    <row r="79" spans="2:34" ht="38.25">
      <c r="C79" s="450"/>
      <c r="D79" s="451"/>
      <c r="E79" s="455" t="s">
        <v>1130</v>
      </c>
      <c r="F79" s="456"/>
      <c r="G79" s="457">
        <v>2</v>
      </c>
      <c r="I79" s="461"/>
      <c r="J79" s="486">
        <v>3</v>
      </c>
      <c r="K79" s="449"/>
      <c r="L79" s="449"/>
      <c r="M79" s="571">
        <f>SUM(P79,R79,T79,V79,Z79,AB79,AD79,AF79,X79,AH79)</f>
        <v>3</v>
      </c>
      <c r="O79" s="565"/>
      <c r="P79" s="565">
        <v>3</v>
      </c>
      <c r="Q79" s="565"/>
      <c r="R79" s="565"/>
      <c r="S79" s="565"/>
      <c r="T79" s="565"/>
      <c r="U79" s="565"/>
      <c r="V79" s="565"/>
      <c r="W79" s="565"/>
      <c r="X79" s="565"/>
      <c r="Y79" s="565"/>
      <c r="Z79" s="565"/>
      <c r="AA79" s="565"/>
      <c r="AB79" s="565"/>
      <c r="AC79" s="565"/>
      <c r="AD79" s="565"/>
      <c r="AE79" s="565"/>
      <c r="AF79" s="565"/>
      <c r="AG79" s="565"/>
      <c r="AH79" s="565"/>
    </row>
    <row r="80" spans="2:34" ht="17.45" customHeight="1">
      <c r="C80" s="450"/>
      <c r="D80" s="451" t="s">
        <v>1131</v>
      </c>
      <c r="E80" s="441"/>
      <c r="F80" s="456"/>
      <c r="G80" s="457"/>
      <c r="I80" s="463"/>
      <c r="J80" s="463"/>
      <c r="K80" s="449"/>
      <c r="L80" s="449"/>
      <c r="M80" s="449"/>
      <c r="O80" s="565"/>
      <c r="P80" s="565"/>
      <c r="Q80" s="565"/>
      <c r="R80" s="565"/>
      <c r="S80" s="565"/>
      <c r="T80" s="565"/>
      <c r="U80" s="565"/>
      <c r="V80" s="565"/>
      <c r="W80" s="565"/>
      <c r="X80" s="565"/>
      <c r="Y80" s="565"/>
      <c r="Z80" s="565"/>
      <c r="AA80" s="565"/>
      <c r="AB80" s="565"/>
      <c r="AC80" s="565"/>
      <c r="AD80" s="565"/>
      <c r="AE80" s="565"/>
      <c r="AF80" s="565"/>
      <c r="AG80" s="565"/>
      <c r="AH80" s="565"/>
    </row>
    <row r="81" spans="2:34" ht="17.45" customHeight="1">
      <c r="C81" s="450"/>
      <c r="D81" s="451"/>
      <c r="E81" s="497" t="s">
        <v>1132</v>
      </c>
      <c r="F81" s="456"/>
      <c r="G81" s="457">
        <v>2</v>
      </c>
      <c r="I81" s="461"/>
      <c r="J81" s="486">
        <v>3</v>
      </c>
      <c r="K81" s="449"/>
      <c r="L81" s="449"/>
      <c r="M81" s="571">
        <f>SUM(P81,R81,T81,V81,Z81,AB81,AD81,AF81,X81,AH81)</f>
        <v>3</v>
      </c>
      <c r="O81" s="565"/>
      <c r="P81" s="565">
        <v>3</v>
      </c>
      <c r="Q81" s="565"/>
      <c r="R81" s="565"/>
      <c r="S81" s="565"/>
      <c r="T81" s="565"/>
      <c r="U81" s="565"/>
      <c r="V81" s="565"/>
      <c r="W81" s="565"/>
      <c r="X81" s="565"/>
      <c r="Y81" s="565"/>
      <c r="Z81" s="565"/>
      <c r="AA81" s="565"/>
      <c r="AB81" s="565"/>
      <c r="AC81" s="565"/>
      <c r="AD81" s="565"/>
      <c r="AE81" s="565"/>
      <c r="AF81" s="565"/>
      <c r="AG81" s="565"/>
      <c r="AH81" s="565"/>
    </row>
    <row r="82" spans="2:34" ht="17.45" customHeight="1">
      <c r="C82" s="450"/>
      <c r="D82" s="451"/>
      <c r="E82" s="497" t="s">
        <v>1133</v>
      </c>
      <c r="F82" s="456"/>
      <c r="G82" s="457">
        <v>2</v>
      </c>
      <c r="I82" s="461"/>
      <c r="J82" s="486">
        <v>1</v>
      </c>
      <c r="K82" s="449"/>
      <c r="L82" s="449"/>
      <c r="M82" s="571">
        <f>SUM(P82,R82,T82,V82,Z82,AB82,AD82,AF82,X82,AH82)</f>
        <v>1</v>
      </c>
      <c r="O82" s="565"/>
      <c r="P82" s="565"/>
      <c r="Q82" s="565"/>
      <c r="R82" s="565"/>
      <c r="S82" s="565"/>
      <c r="T82" s="565"/>
      <c r="U82" s="565"/>
      <c r="V82" s="565"/>
      <c r="W82" s="565"/>
      <c r="X82" s="565"/>
      <c r="Y82" s="565"/>
      <c r="Z82" s="565">
        <v>1</v>
      </c>
      <c r="AA82" s="565"/>
      <c r="AB82" s="565"/>
      <c r="AC82" s="565"/>
      <c r="AD82" s="565"/>
      <c r="AE82" s="565"/>
      <c r="AF82" s="565"/>
      <c r="AG82" s="565"/>
      <c r="AH82" s="565"/>
    </row>
    <row r="83" spans="2:34" ht="17.45" customHeight="1">
      <c r="C83" s="450"/>
      <c r="D83" s="451"/>
      <c r="E83" s="497" t="s">
        <v>1134</v>
      </c>
      <c r="F83" s="456"/>
      <c r="G83" s="457">
        <v>2</v>
      </c>
      <c r="I83" s="461"/>
      <c r="J83" s="486">
        <v>2</v>
      </c>
      <c r="K83" s="449"/>
      <c r="L83" s="449"/>
      <c r="M83" s="571">
        <f>SUM(P83,R83,T83,V83,Z83,AB83,AD83,AF83,X83,AH83)</f>
        <v>2</v>
      </c>
      <c r="O83" s="565"/>
      <c r="P83" s="565"/>
      <c r="Q83" s="565"/>
      <c r="R83" s="565"/>
      <c r="S83" s="565"/>
      <c r="T83" s="565"/>
      <c r="U83" s="565"/>
      <c r="V83" s="565"/>
      <c r="W83" s="565"/>
      <c r="X83" s="565"/>
      <c r="Y83" s="565"/>
      <c r="Z83" s="565">
        <v>2</v>
      </c>
      <c r="AA83" s="565"/>
      <c r="AB83" s="565"/>
      <c r="AC83" s="565"/>
      <c r="AD83" s="565"/>
      <c r="AE83" s="565"/>
      <c r="AF83" s="565"/>
      <c r="AG83" s="565"/>
      <c r="AH83" s="565"/>
    </row>
    <row r="84" spans="2:34" ht="17.45" customHeight="1">
      <c r="C84" s="450"/>
      <c r="D84" s="451" t="s">
        <v>1135</v>
      </c>
      <c r="E84" s="502"/>
      <c r="F84" s="456"/>
      <c r="G84" s="457"/>
      <c r="I84" s="463"/>
      <c r="J84" s="463"/>
      <c r="K84" s="449"/>
      <c r="L84" s="449"/>
      <c r="M84" s="449"/>
      <c r="O84" s="565"/>
      <c r="P84" s="565"/>
      <c r="Q84" s="565"/>
      <c r="R84" s="565"/>
      <c r="S84" s="565"/>
      <c r="T84" s="565"/>
      <c r="U84" s="565"/>
      <c r="V84" s="565"/>
      <c r="W84" s="565"/>
      <c r="X84" s="565"/>
      <c r="Y84" s="565"/>
      <c r="Z84" s="565"/>
      <c r="AA84" s="565"/>
      <c r="AB84" s="565"/>
      <c r="AC84" s="565"/>
      <c r="AD84" s="565"/>
      <c r="AE84" s="565"/>
      <c r="AF84" s="565"/>
      <c r="AG84" s="565"/>
      <c r="AH84" s="565"/>
    </row>
    <row r="85" spans="2:34" ht="17.45" customHeight="1">
      <c r="C85" s="450"/>
      <c r="D85" s="451"/>
      <c r="E85" s="497" t="s">
        <v>1136</v>
      </c>
      <c r="F85" s="456"/>
      <c r="G85" s="457">
        <v>2</v>
      </c>
      <c r="I85" s="461"/>
      <c r="J85" s="486">
        <v>4</v>
      </c>
      <c r="K85" s="449"/>
      <c r="L85" s="449"/>
      <c r="M85" s="571">
        <f>SUM(P85,R85,T85,V85,Z85,AB85,AD85,AF85,X85,AH85)</f>
        <v>4</v>
      </c>
      <c r="O85" s="565"/>
      <c r="P85" s="565"/>
      <c r="Q85" s="565"/>
      <c r="R85" s="565"/>
      <c r="S85" s="565"/>
      <c r="T85" s="570"/>
      <c r="U85" s="570"/>
      <c r="V85" s="570"/>
      <c r="W85" s="565"/>
      <c r="X85" s="565"/>
      <c r="Y85" s="570"/>
      <c r="Z85" s="570">
        <v>4</v>
      </c>
      <c r="AA85" s="565"/>
      <c r="AB85" s="565"/>
      <c r="AC85" s="565"/>
      <c r="AD85" s="565"/>
      <c r="AE85" s="565"/>
      <c r="AF85" s="565"/>
      <c r="AG85" s="565"/>
      <c r="AH85" s="565"/>
    </row>
    <row r="86" spans="2:34" ht="17.45" customHeight="1">
      <c r="C86" s="450"/>
      <c r="D86" s="451"/>
      <c r="E86" s="497" t="s">
        <v>1137</v>
      </c>
      <c r="F86" s="456"/>
      <c r="G86" s="457">
        <v>2</v>
      </c>
      <c r="I86" s="461"/>
      <c r="J86" s="486">
        <v>4</v>
      </c>
      <c r="K86" s="449"/>
      <c r="L86" s="449"/>
      <c r="M86" s="571">
        <f>SUM(P86,R86,T86,V86,Z86,AB86,AD86,AF86,X86,AH86)</f>
        <v>4</v>
      </c>
      <c r="O86" s="565"/>
      <c r="P86" s="565"/>
      <c r="Q86" s="565"/>
      <c r="R86" s="565"/>
      <c r="S86" s="565"/>
      <c r="T86" s="570"/>
      <c r="U86" s="570"/>
      <c r="V86" s="570"/>
      <c r="W86" s="565"/>
      <c r="X86" s="565"/>
      <c r="Y86" s="570"/>
      <c r="Z86" s="570">
        <v>4</v>
      </c>
      <c r="AA86" s="565"/>
      <c r="AB86" s="565"/>
      <c r="AC86" s="565"/>
      <c r="AD86" s="565"/>
      <c r="AE86" s="565"/>
      <c r="AF86" s="565"/>
      <c r="AG86" s="565"/>
      <c r="AH86" s="565"/>
    </row>
    <row r="87" spans="2:34" ht="17.45" customHeight="1">
      <c r="C87" s="450"/>
      <c r="D87" s="451"/>
      <c r="E87" s="497" t="s">
        <v>1138</v>
      </c>
      <c r="F87" s="456"/>
      <c r="G87" s="457">
        <v>2</v>
      </c>
      <c r="I87" s="461"/>
      <c r="J87" s="486">
        <v>4</v>
      </c>
      <c r="K87" s="449"/>
      <c r="L87" s="449"/>
      <c r="M87" s="571">
        <f>SUM(P87,R87,T87,V87,Z87,AB87,AD87,AF87,X87,AH87)</f>
        <v>4</v>
      </c>
      <c r="O87" s="565"/>
      <c r="P87" s="565"/>
      <c r="Q87" s="565"/>
      <c r="R87" s="565"/>
      <c r="S87" s="565"/>
      <c r="T87" s="570"/>
      <c r="U87" s="570"/>
      <c r="V87" s="570"/>
      <c r="W87" s="565"/>
      <c r="X87" s="565"/>
      <c r="Y87" s="570"/>
      <c r="Z87" s="570">
        <v>4</v>
      </c>
      <c r="AA87" s="565"/>
      <c r="AB87" s="565"/>
      <c r="AC87" s="565"/>
      <c r="AD87" s="565"/>
      <c r="AE87" s="565"/>
      <c r="AF87" s="565"/>
      <c r="AG87" s="565"/>
      <c r="AH87" s="565"/>
    </row>
    <row r="88" spans="2:34" ht="17.45" customHeight="1">
      <c r="C88" s="450"/>
      <c r="D88" s="451"/>
      <c r="E88" s="497" t="s">
        <v>1139</v>
      </c>
      <c r="F88" s="456"/>
      <c r="G88" s="457"/>
      <c r="I88" s="461"/>
      <c r="J88" s="459"/>
      <c r="K88" s="506"/>
      <c r="L88" s="506"/>
      <c r="M88" s="506"/>
      <c r="O88" s="565"/>
      <c r="P88" s="565"/>
      <c r="Q88" s="565"/>
      <c r="R88" s="565"/>
      <c r="S88" s="565"/>
      <c r="T88" s="570"/>
      <c r="U88" s="570"/>
      <c r="V88" s="570"/>
      <c r="W88" s="565"/>
      <c r="X88" s="565"/>
      <c r="Y88" s="570"/>
      <c r="Z88" s="570"/>
      <c r="AA88" s="565"/>
      <c r="AB88" s="565"/>
      <c r="AC88" s="565"/>
      <c r="AD88" s="565"/>
      <c r="AE88" s="565"/>
      <c r="AF88" s="565"/>
      <c r="AG88" s="565"/>
      <c r="AH88" s="565"/>
    </row>
    <row r="89" spans="2:34" ht="17.45" customHeight="1">
      <c r="C89" s="450"/>
      <c r="D89" s="451" t="s">
        <v>1140</v>
      </c>
      <c r="E89" s="441"/>
      <c r="F89" s="456"/>
      <c r="G89" s="457"/>
      <c r="I89" s="463"/>
      <c r="J89" s="463"/>
      <c r="K89" s="449"/>
      <c r="L89" s="449"/>
      <c r="M89" s="449"/>
      <c r="O89" s="565"/>
      <c r="P89" s="565"/>
      <c r="Q89" s="565"/>
      <c r="R89" s="565"/>
      <c r="S89" s="565"/>
      <c r="T89" s="570"/>
      <c r="U89" s="570"/>
      <c r="V89" s="570"/>
      <c r="W89" s="565"/>
      <c r="X89" s="565"/>
      <c r="Y89" s="570"/>
      <c r="Z89" s="570"/>
      <c r="AA89" s="565"/>
      <c r="AB89" s="565"/>
      <c r="AC89" s="565"/>
      <c r="AD89" s="565"/>
      <c r="AE89" s="565"/>
      <c r="AF89" s="565"/>
      <c r="AG89" s="565"/>
      <c r="AH89" s="565"/>
    </row>
    <row r="90" spans="2:34" ht="17.45" customHeight="1">
      <c r="C90" s="450"/>
      <c r="D90" s="451"/>
      <c r="E90" s="497" t="s">
        <v>1141</v>
      </c>
      <c r="F90" s="456"/>
      <c r="G90" s="457">
        <v>2</v>
      </c>
      <c r="I90" s="461"/>
      <c r="J90" s="486">
        <v>3</v>
      </c>
      <c r="K90" s="449"/>
      <c r="L90" s="449"/>
      <c r="M90" s="571">
        <f>SUM(P90,R90,T90,V90,Z90,AB90,AD90,AF90,X90,AH90)</f>
        <v>3</v>
      </c>
      <c r="O90" s="565"/>
      <c r="P90" s="565"/>
      <c r="Q90" s="565"/>
      <c r="R90" s="565">
        <v>3</v>
      </c>
      <c r="S90" s="565"/>
      <c r="T90" s="570"/>
      <c r="U90" s="570"/>
      <c r="V90" s="570"/>
      <c r="W90" s="565"/>
      <c r="X90" s="565"/>
      <c r="Y90" s="570"/>
      <c r="Z90" s="570"/>
      <c r="AA90" s="565"/>
      <c r="AB90" s="565"/>
      <c r="AC90" s="565"/>
      <c r="AD90" s="565"/>
      <c r="AE90" s="565"/>
      <c r="AF90" s="565"/>
      <c r="AG90" s="565"/>
      <c r="AH90" s="565"/>
    </row>
    <row r="91" spans="2:34" ht="17.45" customHeight="1">
      <c r="C91" s="450"/>
      <c r="D91" s="451"/>
      <c r="E91" s="497" t="s">
        <v>1142</v>
      </c>
      <c r="F91" s="467"/>
      <c r="G91" s="468">
        <v>2</v>
      </c>
      <c r="I91" s="461"/>
      <c r="J91" s="486">
        <v>3</v>
      </c>
      <c r="K91" s="449"/>
      <c r="L91" s="449"/>
      <c r="M91" s="571">
        <f>SUM(P91,R91,T91,V91,Z91,AB91,AD91,AF91,X91,AH91)</f>
        <v>3</v>
      </c>
      <c r="O91" s="565"/>
      <c r="P91" s="565"/>
      <c r="Q91" s="565"/>
      <c r="R91" s="565"/>
      <c r="S91" s="565"/>
      <c r="T91" s="570">
        <v>3</v>
      </c>
      <c r="U91" s="570"/>
      <c r="V91" s="570"/>
      <c r="W91" s="565"/>
      <c r="X91" s="565"/>
      <c r="Y91" s="570"/>
      <c r="Z91" s="570"/>
      <c r="AA91" s="565"/>
      <c r="AB91" s="565"/>
      <c r="AC91" s="565"/>
      <c r="AD91" s="565"/>
      <c r="AE91" s="565"/>
      <c r="AF91" s="565"/>
      <c r="AG91" s="565"/>
      <c r="AH91" s="565"/>
    </row>
    <row r="92" spans="2:34" ht="17.45" customHeight="1">
      <c r="C92" s="450"/>
      <c r="D92" s="451"/>
      <c r="E92" s="485" t="s">
        <v>1143</v>
      </c>
      <c r="F92" s="467"/>
      <c r="G92" s="468">
        <v>1</v>
      </c>
      <c r="I92" s="461"/>
      <c r="J92" s="486">
        <v>2</v>
      </c>
      <c r="K92" s="449"/>
      <c r="L92" s="449"/>
      <c r="M92" s="571">
        <f>SUM(P92,R92,T92,V92,Z92,AB92,AD92,AF92,X92,AH92)</f>
        <v>2</v>
      </c>
      <c r="O92" s="565"/>
      <c r="P92" s="565"/>
      <c r="Q92" s="565"/>
      <c r="R92" s="565"/>
      <c r="S92" s="565"/>
      <c r="T92" s="570">
        <v>1</v>
      </c>
      <c r="U92" s="570"/>
      <c r="V92" s="570"/>
      <c r="W92" s="565"/>
      <c r="X92" s="565">
        <v>1</v>
      </c>
      <c r="Y92" s="570"/>
      <c r="Z92" s="570"/>
      <c r="AA92" s="565"/>
      <c r="AB92" s="565"/>
      <c r="AC92" s="565"/>
      <c r="AD92" s="565"/>
      <c r="AE92" s="565"/>
      <c r="AF92" s="565"/>
      <c r="AG92" s="565"/>
      <c r="AH92" s="565"/>
    </row>
    <row r="93" spans="2:34" ht="17.45" customHeight="1">
      <c r="C93" s="450"/>
      <c r="D93" s="451" t="s">
        <v>1144</v>
      </c>
      <c r="E93" s="441"/>
      <c r="F93" s="456"/>
      <c r="G93" s="457"/>
      <c r="I93" s="463"/>
      <c r="J93" s="463"/>
      <c r="K93" s="449"/>
      <c r="L93" s="449"/>
      <c r="M93" s="449"/>
      <c r="O93" s="565"/>
      <c r="P93" s="565"/>
      <c r="Q93" s="565"/>
      <c r="R93" s="565"/>
      <c r="S93" s="565"/>
      <c r="T93" s="570"/>
      <c r="U93" s="570"/>
      <c r="V93" s="570"/>
      <c r="W93" s="565"/>
      <c r="X93" s="565"/>
      <c r="Y93" s="570"/>
      <c r="Z93" s="570"/>
      <c r="AA93" s="565"/>
      <c r="AB93" s="565"/>
      <c r="AC93" s="565"/>
      <c r="AD93" s="565"/>
      <c r="AE93" s="565"/>
      <c r="AF93" s="565"/>
      <c r="AG93" s="565"/>
      <c r="AH93" s="565"/>
    </row>
    <row r="94" spans="2:34" ht="26.25">
      <c r="C94" s="450"/>
      <c r="D94" s="451"/>
      <c r="E94" s="496" t="s">
        <v>1145</v>
      </c>
      <c r="F94" s="456"/>
      <c r="G94" s="457">
        <v>2</v>
      </c>
      <c r="I94" s="461"/>
      <c r="J94" s="486">
        <v>4</v>
      </c>
      <c r="K94" s="449"/>
      <c r="L94" s="449"/>
      <c r="M94" s="571">
        <f>SUM(P94,R94,T94,V94,Z94,AB94,AD94,AF94,X94,AH94)</f>
        <v>4</v>
      </c>
      <c r="O94" s="565"/>
      <c r="P94" s="565"/>
      <c r="Q94" s="565"/>
      <c r="R94" s="565"/>
      <c r="S94" s="565"/>
      <c r="T94" s="565"/>
      <c r="U94" s="565"/>
      <c r="V94" s="565"/>
      <c r="W94" s="565"/>
      <c r="X94" s="565">
        <v>2</v>
      </c>
      <c r="Y94" s="565"/>
      <c r="Z94" s="565"/>
      <c r="AA94" s="565"/>
      <c r="AB94" s="565"/>
      <c r="AC94" s="565"/>
      <c r="AD94" s="565"/>
      <c r="AE94" s="565"/>
      <c r="AF94" s="565">
        <v>2</v>
      </c>
      <c r="AG94" s="565"/>
      <c r="AH94" s="565"/>
    </row>
    <row r="95" spans="2:34">
      <c r="C95" s="450"/>
      <c r="D95" s="451"/>
      <c r="E95" s="503"/>
      <c r="F95" s="469"/>
      <c r="G95" s="469"/>
      <c r="I95" s="492">
        <f>SUM(I54:I94)</f>
        <v>0</v>
      </c>
      <c r="J95" s="491">
        <f>SUM(J54:J94)</f>
        <v>77</v>
      </c>
      <c r="K95" s="568"/>
      <c r="L95" s="569">
        <f>SUM(O95,Q95,S95,U95,W95,Y95,AA95,AC95,AE95,AG95)</f>
        <v>0</v>
      </c>
      <c r="M95" s="568">
        <f>SUM(P95,R95,T95,V95,Z95,AB95,AD95,AF95,X95,AH95)</f>
        <v>77</v>
      </c>
      <c r="O95" s="567">
        <f t="shared" ref="O95:AH95" si="2">SUM(O54:O94)</f>
        <v>0</v>
      </c>
      <c r="P95" s="572">
        <f t="shared" si="2"/>
        <v>20</v>
      </c>
      <c r="Q95" s="567">
        <f t="shared" si="2"/>
        <v>0</v>
      </c>
      <c r="R95" s="572">
        <f t="shared" si="2"/>
        <v>10</v>
      </c>
      <c r="S95" s="567">
        <f t="shared" si="2"/>
        <v>0</v>
      </c>
      <c r="T95" s="572">
        <f t="shared" si="2"/>
        <v>8</v>
      </c>
      <c r="U95" s="567">
        <f t="shared" si="2"/>
        <v>0</v>
      </c>
      <c r="V95" s="572">
        <f t="shared" si="2"/>
        <v>2</v>
      </c>
      <c r="W95" s="567">
        <f t="shared" si="2"/>
        <v>0</v>
      </c>
      <c r="X95" s="572">
        <f t="shared" si="2"/>
        <v>4</v>
      </c>
      <c r="Y95" s="567">
        <f t="shared" si="2"/>
        <v>0</v>
      </c>
      <c r="Z95" s="572">
        <f t="shared" si="2"/>
        <v>15</v>
      </c>
      <c r="AA95" s="567">
        <f t="shared" si="2"/>
        <v>0</v>
      </c>
      <c r="AB95" s="572">
        <f t="shared" si="2"/>
        <v>5</v>
      </c>
      <c r="AC95" s="567">
        <f t="shared" si="2"/>
        <v>0</v>
      </c>
      <c r="AD95" s="572">
        <f t="shared" si="2"/>
        <v>2</v>
      </c>
      <c r="AE95" s="567">
        <f t="shared" si="2"/>
        <v>0</v>
      </c>
      <c r="AF95" s="572">
        <f t="shared" si="2"/>
        <v>10</v>
      </c>
      <c r="AG95" s="567">
        <f t="shared" si="2"/>
        <v>0</v>
      </c>
      <c r="AH95" s="572">
        <f t="shared" si="2"/>
        <v>1</v>
      </c>
    </row>
    <row r="96" spans="2:34" ht="17.45" customHeight="1">
      <c r="B96" s="442" t="s">
        <v>1146</v>
      </c>
      <c r="C96" s="443"/>
      <c r="D96" s="444"/>
      <c r="E96" s="445"/>
      <c r="F96" s="494"/>
      <c r="G96" s="494"/>
      <c r="O96" s="565"/>
      <c r="P96" s="565"/>
      <c r="Q96" s="565"/>
      <c r="R96" s="565"/>
      <c r="S96" s="565"/>
      <c r="T96" s="565"/>
      <c r="U96" s="565"/>
      <c r="V96" s="565"/>
      <c r="W96" s="565"/>
      <c r="X96" s="565"/>
      <c r="Y96" s="565"/>
      <c r="Z96" s="565"/>
      <c r="AA96" s="565"/>
      <c r="AB96" s="565"/>
      <c r="AC96" s="565"/>
      <c r="AD96" s="565"/>
      <c r="AE96" s="565"/>
      <c r="AF96" s="565"/>
      <c r="AG96" s="565"/>
      <c r="AH96" s="565"/>
    </row>
    <row r="97" spans="3:34" ht="17.45" customHeight="1">
      <c r="C97" s="446" t="s">
        <v>1147</v>
      </c>
      <c r="D97" s="447"/>
      <c r="E97" s="448"/>
      <c r="F97" s="452" t="s">
        <v>732</v>
      </c>
      <c r="G97" s="453" t="s">
        <v>731</v>
      </c>
      <c r="I97" s="452" t="s">
        <v>732</v>
      </c>
      <c r="J97" s="453" t="s">
        <v>731</v>
      </c>
      <c r="K97" s="563"/>
      <c r="L97" s="563"/>
      <c r="M97" s="563"/>
      <c r="O97" s="561" t="s">
        <v>732</v>
      </c>
      <c r="P97" s="562" t="s">
        <v>731</v>
      </c>
      <c r="Q97" s="561" t="s">
        <v>732</v>
      </c>
      <c r="R97" s="562" t="s">
        <v>731</v>
      </c>
      <c r="S97" s="561" t="s">
        <v>732</v>
      </c>
      <c r="T97" s="562" t="s">
        <v>731</v>
      </c>
      <c r="U97" s="561" t="s">
        <v>732</v>
      </c>
      <c r="V97" s="562" t="s">
        <v>731</v>
      </c>
      <c r="W97" s="561" t="s">
        <v>732</v>
      </c>
      <c r="X97" s="560" t="s">
        <v>731</v>
      </c>
      <c r="Y97" s="561" t="s">
        <v>732</v>
      </c>
      <c r="Z97" s="562" t="s">
        <v>731</v>
      </c>
      <c r="AA97" s="561" t="s">
        <v>732</v>
      </c>
      <c r="AB97" s="562" t="s">
        <v>731</v>
      </c>
      <c r="AC97" s="561" t="s">
        <v>732</v>
      </c>
      <c r="AD97" s="562" t="s">
        <v>731</v>
      </c>
      <c r="AE97" s="561" t="s">
        <v>732</v>
      </c>
      <c r="AF97" s="562" t="s">
        <v>731</v>
      </c>
      <c r="AG97" s="561" t="s">
        <v>732</v>
      </c>
      <c r="AH97" s="560" t="s">
        <v>731</v>
      </c>
    </row>
    <row r="98" spans="3:34" ht="17.45" customHeight="1">
      <c r="C98" s="481"/>
      <c r="D98" s="451" t="s">
        <v>1148</v>
      </c>
      <c r="E98" s="441"/>
      <c r="F98" s="504" t="s">
        <v>732</v>
      </c>
      <c r="G98" s="505" t="s">
        <v>731</v>
      </c>
      <c r="I98" s="506"/>
      <c r="J98" s="506"/>
      <c r="K98" s="506"/>
      <c r="L98" s="506"/>
      <c r="M98" s="506"/>
      <c r="O98" s="565"/>
      <c r="P98" s="565"/>
      <c r="Q98" s="565"/>
      <c r="R98" s="565"/>
      <c r="S98" s="565"/>
      <c r="T98" s="565"/>
      <c r="U98" s="565"/>
      <c r="V98" s="565"/>
      <c r="W98" s="565"/>
      <c r="X98" s="565"/>
      <c r="Y98" s="565"/>
      <c r="Z98" s="565"/>
      <c r="AA98" s="565"/>
      <c r="AB98" s="565"/>
      <c r="AC98" s="565"/>
      <c r="AD98" s="565"/>
      <c r="AE98" s="565"/>
      <c r="AF98" s="565"/>
      <c r="AG98" s="565"/>
      <c r="AH98" s="565"/>
    </row>
    <row r="99" spans="3:34" ht="17.45" customHeight="1">
      <c r="C99" s="481"/>
      <c r="D99" s="451"/>
      <c r="E99" s="496" t="s">
        <v>1149</v>
      </c>
      <c r="F99" s="465"/>
      <c r="G99" s="466">
        <v>2</v>
      </c>
      <c r="I99" s="461"/>
      <c r="J99" s="486">
        <v>1</v>
      </c>
      <c r="K99" s="449"/>
      <c r="L99" s="449"/>
      <c r="M99" s="571">
        <f>SUM(P99,R99,T99,V99,Z99,AB99,AD99,AF99,X99,AH99)</f>
        <v>1</v>
      </c>
      <c r="O99" s="565"/>
      <c r="P99" s="565"/>
      <c r="Q99" s="565"/>
      <c r="R99" s="565"/>
      <c r="S99" s="565"/>
      <c r="T99" s="565"/>
      <c r="U99" s="565"/>
      <c r="V99" s="565"/>
      <c r="W99" s="565"/>
      <c r="X99" s="565"/>
      <c r="Y99" s="565"/>
      <c r="Z99" s="565"/>
      <c r="AA99" s="565"/>
      <c r="AB99" s="565">
        <v>1</v>
      </c>
      <c r="AC99" s="565"/>
      <c r="AD99" s="565"/>
      <c r="AE99" s="565"/>
      <c r="AF99" s="565"/>
      <c r="AG99" s="565"/>
      <c r="AH99" s="565"/>
    </row>
    <row r="100" spans="3:34" ht="17.45" customHeight="1">
      <c r="C100" s="450"/>
      <c r="D100" s="451" t="s">
        <v>1150</v>
      </c>
      <c r="E100" s="441"/>
      <c r="F100" s="457"/>
      <c r="G100" s="462"/>
      <c r="I100" s="463"/>
      <c r="J100" s="463"/>
      <c r="K100" s="449"/>
      <c r="L100" s="449"/>
      <c r="M100" s="449"/>
      <c r="O100" s="565"/>
      <c r="P100" s="565"/>
      <c r="Q100" s="565"/>
      <c r="R100" s="565"/>
      <c r="S100" s="565"/>
      <c r="T100" s="565"/>
      <c r="U100" s="565"/>
      <c r="V100" s="565"/>
      <c r="W100" s="565"/>
      <c r="X100" s="565"/>
      <c r="Y100" s="565"/>
      <c r="Z100" s="565"/>
      <c r="AA100" s="565"/>
      <c r="AB100" s="565"/>
      <c r="AC100" s="565"/>
      <c r="AD100" s="565"/>
      <c r="AE100" s="565"/>
      <c r="AF100" s="565"/>
      <c r="AG100" s="565"/>
      <c r="AH100" s="565"/>
    </row>
    <row r="101" spans="3:34" ht="17.45" customHeight="1">
      <c r="C101" s="450"/>
      <c r="D101" s="451"/>
      <c r="E101" s="485" t="s">
        <v>1151</v>
      </c>
      <c r="F101" s="456"/>
      <c r="G101" s="457">
        <v>2</v>
      </c>
      <c r="I101" s="461"/>
      <c r="J101" s="486">
        <v>3</v>
      </c>
      <c r="K101" s="449"/>
      <c r="L101" s="449"/>
      <c r="M101" s="571">
        <f>SUM(P101,R101,T101,V101,Z101,AB101,AD101,AF101,X101,AH101)</f>
        <v>3</v>
      </c>
      <c r="O101" s="565"/>
      <c r="P101" s="565"/>
      <c r="Q101" s="565"/>
      <c r="R101" s="565"/>
      <c r="S101" s="565"/>
      <c r="T101" s="565"/>
      <c r="U101" s="565"/>
      <c r="V101" s="565">
        <v>1</v>
      </c>
      <c r="W101" s="565"/>
      <c r="X101" s="565"/>
      <c r="Y101" s="565"/>
      <c r="Z101" s="565"/>
      <c r="AA101" s="565"/>
      <c r="AB101" s="565">
        <v>1</v>
      </c>
      <c r="AC101" s="565"/>
      <c r="AD101" s="565">
        <v>1</v>
      </c>
      <c r="AE101" s="565"/>
      <c r="AF101" s="565"/>
      <c r="AG101" s="565"/>
      <c r="AH101" s="565"/>
    </row>
    <row r="102" spans="3:34" ht="17.45" customHeight="1">
      <c r="C102" s="450"/>
      <c r="D102" s="451"/>
      <c r="E102" s="485" t="s">
        <v>1152</v>
      </c>
      <c r="F102" s="456"/>
      <c r="G102" s="457">
        <v>2</v>
      </c>
      <c r="I102" s="461"/>
      <c r="J102" s="486">
        <v>3</v>
      </c>
      <c r="K102" s="449"/>
      <c r="L102" s="449"/>
      <c r="M102" s="571">
        <f>SUM(P102,R102,T102,V102,Z102,AB102,AD102,AF102,X102,AH102)</f>
        <v>3</v>
      </c>
      <c r="O102" s="565"/>
      <c r="P102" s="565"/>
      <c r="Q102" s="565"/>
      <c r="R102" s="565"/>
      <c r="S102" s="565"/>
      <c r="T102" s="565"/>
      <c r="U102" s="565"/>
      <c r="V102" s="565">
        <v>2</v>
      </c>
      <c r="W102" s="565"/>
      <c r="X102" s="565"/>
      <c r="Y102" s="565"/>
      <c r="Z102" s="565"/>
      <c r="AA102" s="565"/>
      <c r="AB102" s="565">
        <v>1</v>
      </c>
      <c r="AC102" s="565"/>
      <c r="AD102" s="565"/>
      <c r="AE102" s="565"/>
      <c r="AF102" s="565"/>
      <c r="AG102" s="565"/>
      <c r="AH102" s="565"/>
    </row>
    <row r="103" spans="3:34" ht="17.45" customHeight="1">
      <c r="C103" s="450"/>
      <c r="D103" s="451"/>
      <c r="E103" s="485" t="s">
        <v>1153</v>
      </c>
      <c r="F103" s="456"/>
      <c r="G103" s="457">
        <v>2</v>
      </c>
      <c r="I103" s="461"/>
      <c r="J103" s="486">
        <v>3</v>
      </c>
      <c r="K103" s="449"/>
      <c r="L103" s="449"/>
      <c r="M103" s="571">
        <f>SUM(P103,R103,T103,V103,Z103,AB103,AD103,AF103,X103,AH103)</f>
        <v>3</v>
      </c>
      <c r="O103" s="565"/>
      <c r="P103" s="565"/>
      <c r="Q103" s="565"/>
      <c r="R103" s="565"/>
      <c r="S103" s="565"/>
      <c r="T103" s="565"/>
      <c r="U103" s="565"/>
      <c r="V103" s="565">
        <v>1</v>
      </c>
      <c r="W103" s="565"/>
      <c r="X103" s="565"/>
      <c r="Y103" s="565"/>
      <c r="Z103" s="565"/>
      <c r="AA103" s="565"/>
      <c r="AB103" s="565">
        <v>1</v>
      </c>
      <c r="AC103" s="565"/>
      <c r="AD103" s="565">
        <v>1</v>
      </c>
      <c r="AE103" s="565"/>
      <c r="AF103" s="565"/>
      <c r="AG103" s="565"/>
      <c r="AH103" s="565"/>
    </row>
    <row r="104" spans="3:34" ht="17.45" customHeight="1">
      <c r="C104" s="450"/>
      <c r="D104" s="451"/>
      <c r="E104" s="485" t="s">
        <v>1154</v>
      </c>
      <c r="F104" s="467"/>
      <c r="G104" s="468">
        <v>2</v>
      </c>
      <c r="I104" s="461"/>
      <c r="J104" s="486">
        <v>3</v>
      </c>
      <c r="K104" s="449"/>
      <c r="L104" s="449"/>
      <c r="M104" s="571">
        <f>SUM(P104,R104,T104,V104,Z104,AB104,AD104,AF104,X104,AH104)</f>
        <v>3</v>
      </c>
      <c r="O104" s="565"/>
      <c r="P104" s="565"/>
      <c r="Q104" s="565"/>
      <c r="R104" s="565"/>
      <c r="S104" s="565"/>
      <c r="T104" s="565"/>
      <c r="U104" s="565"/>
      <c r="V104" s="565">
        <v>1</v>
      </c>
      <c r="W104" s="565"/>
      <c r="X104" s="565"/>
      <c r="Y104" s="565"/>
      <c r="Z104" s="565"/>
      <c r="AA104" s="565"/>
      <c r="AB104" s="565">
        <v>1</v>
      </c>
      <c r="AC104" s="565"/>
      <c r="AD104" s="565">
        <v>1</v>
      </c>
      <c r="AE104" s="565"/>
      <c r="AF104" s="565"/>
      <c r="AG104" s="565"/>
      <c r="AH104" s="565"/>
    </row>
    <row r="105" spans="3:34" ht="17.45" customHeight="1">
      <c r="C105" s="450"/>
      <c r="D105" s="451" t="s">
        <v>1155</v>
      </c>
      <c r="E105" s="441"/>
      <c r="F105" s="457"/>
      <c r="G105" s="462"/>
      <c r="I105" s="463"/>
      <c r="J105" s="463"/>
      <c r="K105" s="449"/>
      <c r="L105" s="449"/>
      <c r="M105" s="449"/>
      <c r="O105" s="565"/>
      <c r="P105" s="565"/>
      <c r="Q105" s="565"/>
      <c r="R105" s="565"/>
      <c r="S105" s="565"/>
      <c r="T105" s="565"/>
      <c r="U105" s="565"/>
      <c r="V105" s="565"/>
      <c r="W105" s="565"/>
      <c r="X105" s="565"/>
      <c r="Y105" s="565"/>
      <c r="Z105" s="565"/>
      <c r="AA105" s="565"/>
      <c r="AB105" s="565"/>
      <c r="AC105" s="565"/>
      <c r="AD105" s="565"/>
      <c r="AE105" s="565"/>
      <c r="AF105" s="565"/>
      <c r="AG105" s="565"/>
      <c r="AH105" s="565"/>
    </row>
    <row r="106" spans="3:34" ht="17.45" customHeight="1">
      <c r="C106" s="450"/>
      <c r="D106" s="451"/>
      <c r="E106" s="485" t="s">
        <v>1156</v>
      </c>
      <c r="F106" s="465"/>
      <c r="G106" s="466">
        <v>2</v>
      </c>
      <c r="I106" s="461"/>
      <c r="J106" s="486">
        <v>3</v>
      </c>
      <c r="K106" s="449"/>
      <c r="L106" s="449"/>
      <c r="M106" s="571">
        <f>SUM(P106,R106,T106,V106,Z106,AB106,AD106,AF106,X106,AH106)</f>
        <v>3</v>
      </c>
      <c r="O106" s="565"/>
      <c r="P106" s="565"/>
      <c r="Q106" s="565"/>
      <c r="R106" s="565"/>
      <c r="S106" s="565"/>
      <c r="T106" s="565"/>
      <c r="U106" s="565"/>
      <c r="V106" s="565">
        <v>1</v>
      </c>
      <c r="W106" s="565"/>
      <c r="X106" s="565"/>
      <c r="Y106" s="565"/>
      <c r="Z106" s="565"/>
      <c r="AA106" s="565"/>
      <c r="AB106" s="565"/>
      <c r="AC106" s="565"/>
      <c r="AD106" s="565"/>
      <c r="AE106" s="565"/>
      <c r="AF106" s="565"/>
      <c r="AG106" s="565"/>
      <c r="AH106" s="565">
        <v>2</v>
      </c>
    </row>
    <row r="107" spans="3:34" ht="17.45" customHeight="1">
      <c r="C107" s="450"/>
      <c r="D107" s="451"/>
      <c r="E107" s="485" t="s">
        <v>1157</v>
      </c>
      <c r="F107" s="467"/>
      <c r="G107" s="468">
        <v>2</v>
      </c>
      <c r="I107" s="461"/>
      <c r="J107" s="486">
        <v>3</v>
      </c>
      <c r="K107" s="449"/>
      <c r="L107" s="449"/>
      <c r="M107" s="571">
        <f>SUM(P107,R107,T107,V107,Z107,AB107,AD107,AF107,X107,AH107)</f>
        <v>3</v>
      </c>
      <c r="O107" s="565"/>
      <c r="P107" s="565"/>
      <c r="Q107" s="565"/>
      <c r="R107" s="565"/>
      <c r="S107" s="565"/>
      <c r="T107" s="565"/>
      <c r="U107" s="565"/>
      <c r="V107" s="565">
        <v>1</v>
      </c>
      <c r="W107" s="565"/>
      <c r="X107" s="565"/>
      <c r="Y107" s="565"/>
      <c r="Z107" s="565"/>
      <c r="AA107" s="565"/>
      <c r="AB107" s="565"/>
      <c r="AC107" s="565"/>
      <c r="AD107" s="565"/>
      <c r="AE107" s="565"/>
      <c r="AF107" s="565"/>
      <c r="AG107" s="565"/>
      <c r="AH107" s="565">
        <v>2</v>
      </c>
    </row>
    <row r="108" spans="3:34" ht="21.75" customHeight="1">
      <c r="C108" s="450"/>
      <c r="D108" s="451" t="s">
        <v>1290</v>
      </c>
      <c r="E108" s="441"/>
      <c r="F108" s="457"/>
      <c r="G108" s="462"/>
      <c r="I108" s="463"/>
      <c r="J108" s="463"/>
      <c r="K108" s="449"/>
      <c r="L108" s="449"/>
      <c r="M108" s="449"/>
      <c r="O108" s="565"/>
      <c r="P108" s="565"/>
      <c r="Q108" s="565"/>
      <c r="R108" s="565"/>
      <c r="S108" s="565"/>
      <c r="T108" s="565"/>
      <c r="U108" s="565"/>
      <c r="V108" s="565"/>
      <c r="W108" s="565"/>
      <c r="X108" s="565"/>
      <c r="Y108" s="565"/>
      <c r="Z108" s="565"/>
      <c r="AA108" s="565"/>
      <c r="AB108" s="565"/>
      <c r="AC108" s="565"/>
      <c r="AD108" s="565"/>
      <c r="AE108" s="565"/>
      <c r="AF108" s="565"/>
      <c r="AG108" s="565"/>
      <c r="AH108" s="565"/>
    </row>
    <row r="109" spans="3:34" ht="22.5" customHeight="1">
      <c r="C109" s="450"/>
      <c r="D109" s="451"/>
      <c r="E109" s="496" t="s">
        <v>1158</v>
      </c>
      <c r="F109" s="465"/>
      <c r="G109" s="466">
        <v>2</v>
      </c>
      <c r="I109" s="501"/>
      <c r="J109" s="486">
        <v>4</v>
      </c>
      <c r="K109" s="449"/>
      <c r="L109" s="449"/>
      <c r="M109" s="571">
        <f>SUM(P109,R109,T109,V109,Z109,AB109,AD109,AF109,X109,AH109)</f>
        <v>4</v>
      </c>
      <c r="O109" s="565"/>
      <c r="P109" s="565"/>
      <c r="Q109" s="565"/>
      <c r="R109" s="565"/>
      <c r="S109" s="565"/>
      <c r="T109" s="565"/>
      <c r="U109" s="565"/>
      <c r="V109" s="565">
        <v>1</v>
      </c>
      <c r="W109" s="565"/>
      <c r="X109" s="565"/>
      <c r="Y109" s="565"/>
      <c r="Z109" s="565"/>
      <c r="AA109" s="565"/>
      <c r="AB109" s="565">
        <v>1</v>
      </c>
      <c r="AC109" s="565"/>
      <c r="AD109" s="565">
        <v>2</v>
      </c>
      <c r="AE109" s="565"/>
      <c r="AF109" s="565"/>
      <c r="AG109" s="565"/>
      <c r="AH109" s="565"/>
    </row>
    <row r="110" spans="3:34" ht="17.45" customHeight="1">
      <c r="C110" s="446" t="s">
        <v>1159</v>
      </c>
      <c r="D110" s="447"/>
      <c r="E110" s="448"/>
      <c r="F110" s="452" t="s">
        <v>732</v>
      </c>
      <c r="G110" s="453" t="s">
        <v>731</v>
      </c>
      <c r="I110" s="452" t="s">
        <v>732</v>
      </c>
      <c r="J110" s="453" t="s">
        <v>731</v>
      </c>
      <c r="K110" s="563"/>
      <c r="L110" s="563"/>
      <c r="M110" s="563"/>
      <c r="O110" s="561" t="s">
        <v>732</v>
      </c>
      <c r="P110" s="562" t="s">
        <v>731</v>
      </c>
      <c r="Q110" s="561" t="s">
        <v>732</v>
      </c>
      <c r="R110" s="562" t="s">
        <v>731</v>
      </c>
      <c r="S110" s="561" t="s">
        <v>732</v>
      </c>
      <c r="T110" s="562" t="s">
        <v>731</v>
      </c>
      <c r="U110" s="561" t="s">
        <v>732</v>
      </c>
      <c r="V110" s="562" t="s">
        <v>731</v>
      </c>
      <c r="W110" s="561" t="s">
        <v>732</v>
      </c>
      <c r="X110" s="560" t="s">
        <v>731</v>
      </c>
      <c r="Y110" s="561" t="s">
        <v>732</v>
      </c>
      <c r="Z110" s="562" t="s">
        <v>731</v>
      </c>
      <c r="AA110" s="561" t="s">
        <v>732</v>
      </c>
      <c r="AB110" s="562" t="s">
        <v>731</v>
      </c>
      <c r="AC110" s="561" t="s">
        <v>732</v>
      </c>
      <c r="AD110" s="562" t="s">
        <v>731</v>
      </c>
      <c r="AE110" s="561" t="s">
        <v>732</v>
      </c>
      <c r="AF110" s="562" t="s">
        <v>731</v>
      </c>
      <c r="AG110" s="561" t="s">
        <v>732</v>
      </c>
      <c r="AH110" s="560" t="s">
        <v>731</v>
      </c>
    </row>
    <row r="111" spans="3:34" ht="17.45" customHeight="1">
      <c r="C111" s="450"/>
      <c r="D111" s="451" t="s">
        <v>1160</v>
      </c>
      <c r="E111" s="441"/>
      <c r="F111" s="466"/>
      <c r="G111" s="473"/>
      <c r="I111" s="449"/>
      <c r="J111" s="449"/>
      <c r="K111" s="449"/>
      <c r="L111" s="449"/>
      <c r="M111" s="449"/>
      <c r="O111" s="565"/>
      <c r="P111" s="565"/>
      <c r="Q111" s="565"/>
      <c r="R111" s="565"/>
      <c r="S111" s="565"/>
      <c r="T111" s="565"/>
      <c r="U111" s="565"/>
      <c r="V111" s="565"/>
      <c r="W111" s="565"/>
      <c r="X111" s="565"/>
      <c r="Y111" s="565"/>
      <c r="Z111" s="565"/>
      <c r="AA111" s="565"/>
      <c r="AB111" s="565"/>
      <c r="AC111" s="565"/>
      <c r="AD111" s="565"/>
      <c r="AE111" s="565"/>
      <c r="AF111" s="565"/>
      <c r="AG111" s="565"/>
      <c r="AH111" s="565"/>
    </row>
    <row r="112" spans="3:34" ht="33.75" customHeight="1">
      <c r="C112" s="450"/>
      <c r="D112" s="464"/>
      <c r="E112" s="507" t="s">
        <v>1161</v>
      </c>
      <c r="F112" s="465"/>
      <c r="G112" s="466">
        <v>2</v>
      </c>
      <c r="I112" s="461"/>
      <c r="J112" s="486">
        <v>4</v>
      </c>
      <c r="K112" s="449"/>
      <c r="L112" s="449"/>
      <c r="M112" s="571">
        <f>SUM(P112,R112,T112,V112,Z112,AB112,AD112,AF112,X112,AH112)</f>
        <v>4</v>
      </c>
      <c r="O112" s="565"/>
      <c r="P112" s="565"/>
      <c r="Q112" s="565"/>
      <c r="R112" s="565">
        <v>3</v>
      </c>
      <c r="S112" s="565"/>
      <c r="T112" s="565"/>
      <c r="U112" s="565"/>
      <c r="V112" s="565"/>
      <c r="W112" s="565"/>
      <c r="X112" s="565"/>
      <c r="Y112" s="565"/>
      <c r="Z112" s="565"/>
      <c r="AA112" s="565"/>
      <c r="AB112" s="565">
        <v>1</v>
      </c>
      <c r="AC112" s="565"/>
      <c r="AD112" s="565"/>
      <c r="AE112" s="565"/>
      <c r="AF112" s="565"/>
      <c r="AG112" s="565"/>
      <c r="AH112" s="565"/>
    </row>
    <row r="113" spans="2:34" ht="38.25">
      <c r="C113" s="450"/>
      <c r="D113" s="464"/>
      <c r="E113" s="455" t="s">
        <v>1162</v>
      </c>
      <c r="F113" s="456"/>
      <c r="G113" s="457">
        <v>2</v>
      </c>
      <c r="I113" s="461"/>
      <c r="J113" s="486">
        <v>4</v>
      </c>
      <c r="K113" s="449"/>
      <c r="L113" s="449"/>
      <c r="M113" s="571">
        <f>SUM(P113,R113,T113,V113,Z113,AB113,AD113,AF113,X113,AH113)</f>
        <v>4</v>
      </c>
      <c r="O113" s="565"/>
      <c r="P113" s="565"/>
      <c r="Q113" s="565"/>
      <c r="R113" s="565">
        <v>2</v>
      </c>
      <c r="S113" s="565"/>
      <c r="T113" s="565"/>
      <c r="U113" s="565"/>
      <c r="V113" s="565"/>
      <c r="W113" s="565"/>
      <c r="X113" s="565"/>
      <c r="Y113" s="565"/>
      <c r="Z113" s="565"/>
      <c r="AA113" s="565"/>
      <c r="AB113" s="565">
        <v>2</v>
      </c>
      <c r="AC113" s="565"/>
      <c r="AD113" s="565"/>
      <c r="AE113" s="565"/>
      <c r="AF113" s="565"/>
      <c r="AG113" s="565"/>
      <c r="AH113" s="565"/>
    </row>
    <row r="114" spans="2:34" ht="17.45" customHeight="1">
      <c r="C114" s="450"/>
      <c r="D114" s="464"/>
      <c r="E114" s="455" t="s">
        <v>1163</v>
      </c>
      <c r="F114" s="456"/>
      <c r="G114" s="457">
        <v>2</v>
      </c>
      <c r="I114" s="461"/>
      <c r="J114" s="486">
        <v>4</v>
      </c>
      <c r="K114" s="449"/>
      <c r="L114" s="449"/>
      <c r="M114" s="571">
        <f>SUM(P114,R114,T114,V114,Z114,AB114,AD114,AF114,X114,AH114)</f>
        <v>4</v>
      </c>
      <c r="O114" s="565"/>
      <c r="P114" s="565"/>
      <c r="Q114" s="565"/>
      <c r="R114" s="565">
        <v>1</v>
      </c>
      <c r="S114" s="565"/>
      <c r="T114" s="570">
        <v>1</v>
      </c>
      <c r="U114" s="570"/>
      <c r="V114" s="570"/>
      <c r="W114" s="565"/>
      <c r="X114" s="565"/>
      <c r="Y114" s="570"/>
      <c r="Z114" s="570"/>
      <c r="AA114" s="570"/>
      <c r="AB114" s="570">
        <v>1</v>
      </c>
      <c r="AC114" s="565"/>
      <c r="AD114" s="565"/>
      <c r="AE114" s="565"/>
      <c r="AF114" s="565"/>
      <c r="AG114" s="565"/>
      <c r="AH114" s="565">
        <v>1</v>
      </c>
    </row>
    <row r="115" spans="2:34" ht="17.45" customHeight="1">
      <c r="C115" s="450"/>
      <c r="D115" s="451" t="s">
        <v>1164</v>
      </c>
      <c r="E115" s="441"/>
      <c r="F115" s="456"/>
      <c r="G115" s="457"/>
      <c r="I115" s="463"/>
      <c r="J115" s="463"/>
      <c r="K115" s="449"/>
      <c r="L115" s="449"/>
      <c r="M115" s="449"/>
      <c r="O115" s="565"/>
      <c r="P115" s="565"/>
      <c r="Q115" s="565"/>
      <c r="R115" s="565"/>
      <c r="S115" s="565"/>
      <c r="T115" s="570"/>
      <c r="U115" s="570"/>
      <c r="V115" s="570"/>
      <c r="W115" s="565"/>
      <c r="X115" s="565"/>
      <c r="Y115" s="570"/>
      <c r="Z115" s="570"/>
      <c r="AA115" s="570"/>
      <c r="AB115" s="570"/>
      <c r="AC115" s="565"/>
      <c r="AD115" s="565"/>
      <c r="AE115" s="565"/>
      <c r="AF115" s="565"/>
      <c r="AG115" s="565"/>
      <c r="AH115" s="565"/>
    </row>
    <row r="116" spans="2:34" ht="39">
      <c r="C116" s="450"/>
      <c r="D116" s="464"/>
      <c r="E116" s="496" t="s">
        <v>1165</v>
      </c>
      <c r="F116" s="456"/>
      <c r="G116" s="457">
        <v>2</v>
      </c>
      <c r="I116" s="461"/>
      <c r="J116" s="486">
        <v>6</v>
      </c>
      <c r="K116" s="449"/>
      <c r="L116" s="449"/>
      <c r="M116" s="571">
        <f>SUM(P116,R116,T116,V116,Z116,AB116,AD116,AF116,X116,AH116)</f>
        <v>6</v>
      </c>
      <c r="O116" s="565"/>
      <c r="P116" s="565"/>
      <c r="Q116" s="565"/>
      <c r="R116" s="565"/>
      <c r="S116" s="565"/>
      <c r="T116" s="570">
        <v>4</v>
      </c>
      <c r="U116" s="570"/>
      <c r="V116" s="570"/>
      <c r="W116" s="565"/>
      <c r="X116" s="565"/>
      <c r="Y116" s="570"/>
      <c r="Z116" s="570"/>
      <c r="AA116" s="570"/>
      <c r="AB116" s="570">
        <v>1</v>
      </c>
      <c r="AC116" s="565"/>
      <c r="AD116" s="565">
        <v>1</v>
      </c>
      <c r="AE116" s="565"/>
      <c r="AF116" s="565"/>
      <c r="AG116" s="565"/>
      <c r="AH116" s="565"/>
    </row>
    <row r="117" spans="2:34" ht="26.25">
      <c r="C117" s="450"/>
      <c r="D117" s="464"/>
      <c r="E117" s="496" t="s">
        <v>1166</v>
      </c>
      <c r="F117" s="456"/>
      <c r="G117" s="457"/>
      <c r="I117" s="461"/>
      <c r="J117" s="459"/>
      <c r="K117" s="506"/>
      <c r="L117" s="506"/>
      <c r="M117" s="506"/>
      <c r="O117" s="565"/>
      <c r="P117" s="565"/>
      <c r="Q117" s="565"/>
      <c r="R117" s="565"/>
      <c r="S117" s="565"/>
      <c r="T117" s="565"/>
      <c r="U117" s="565"/>
      <c r="V117" s="565"/>
      <c r="W117" s="565"/>
      <c r="X117" s="565"/>
      <c r="Y117" s="565"/>
      <c r="Z117" s="565"/>
      <c r="AA117" s="565"/>
      <c r="AB117" s="565"/>
      <c r="AC117" s="565"/>
      <c r="AD117" s="565"/>
      <c r="AE117" s="565"/>
      <c r="AF117" s="565"/>
      <c r="AG117" s="565"/>
      <c r="AH117" s="565"/>
    </row>
    <row r="118" spans="2:34" ht="17.45" customHeight="1">
      <c r="C118" s="450"/>
      <c r="D118" s="464"/>
      <c r="E118" s="496" t="s">
        <v>1167</v>
      </c>
      <c r="F118" s="456"/>
      <c r="G118" s="457">
        <v>2</v>
      </c>
      <c r="I118" s="461"/>
      <c r="J118" s="486">
        <v>4</v>
      </c>
      <c r="K118" s="449"/>
      <c r="L118" s="449"/>
      <c r="M118" s="571">
        <f>SUM(P118,R118,T118,V118,Z118,AB118,AD118,AF118,X118,AH118)</f>
        <v>4</v>
      </c>
      <c r="O118" s="565"/>
      <c r="P118" s="565"/>
      <c r="Q118" s="565"/>
      <c r="R118" s="565"/>
      <c r="S118" s="565"/>
      <c r="T118" s="565"/>
      <c r="U118" s="565"/>
      <c r="V118" s="565"/>
      <c r="W118" s="565"/>
      <c r="X118" s="565"/>
      <c r="Y118" s="565"/>
      <c r="Z118" s="565"/>
      <c r="AA118" s="565"/>
      <c r="AB118" s="565">
        <v>1</v>
      </c>
      <c r="AC118" s="565"/>
      <c r="AD118" s="565">
        <v>1</v>
      </c>
      <c r="AE118" s="565"/>
      <c r="AF118" s="565"/>
      <c r="AG118" s="565"/>
      <c r="AH118" s="565">
        <v>2</v>
      </c>
    </row>
    <row r="119" spans="2:34" ht="17.45" customHeight="1">
      <c r="B119" s="508"/>
      <c r="C119" s="450"/>
      <c r="D119" s="451" t="s">
        <v>1168</v>
      </c>
      <c r="E119" s="441"/>
      <c r="F119" s="456"/>
      <c r="G119" s="457"/>
      <c r="I119" s="463"/>
      <c r="J119" s="463"/>
      <c r="K119" s="449"/>
      <c r="L119" s="449"/>
      <c r="M119" s="449"/>
      <c r="O119" s="565"/>
      <c r="P119" s="565"/>
      <c r="Q119" s="565"/>
      <c r="R119" s="565"/>
      <c r="S119" s="565"/>
      <c r="T119" s="565"/>
      <c r="U119" s="565"/>
      <c r="V119" s="565"/>
      <c r="W119" s="565"/>
      <c r="X119" s="565"/>
      <c r="Y119" s="565"/>
      <c r="Z119" s="565"/>
      <c r="AA119" s="565"/>
      <c r="AB119" s="565"/>
      <c r="AC119" s="565"/>
      <c r="AD119" s="565"/>
      <c r="AE119" s="565"/>
      <c r="AF119" s="565"/>
      <c r="AG119" s="565"/>
      <c r="AH119" s="565"/>
    </row>
    <row r="120" spans="2:34" ht="26.25">
      <c r="B120" s="508"/>
      <c r="C120" s="450"/>
      <c r="D120" s="451"/>
      <c r="E120" s="496" t="s">
        <v>1169</v>
      </c>
      <c r="F120" s="456"/>
      <c r="G120" s="457">
        <v>2</v>
      </c>
      <c r="I120" s="461"/>
      <c r="J120" s="486">
        <v>5</v>
      </c>
      <c r="K120" s="449"/>
      <c r="L120" s="449"/>
      <c r="M120" s="571">
        <f>SUM(P120,R120,T120,V120,Z120,AB120,AD120,AF120,X120,AH120)</f>
        <v>5</v>
      </c>
      <c r="O120" s="565"/>
      <c r="P120" s="565"/>
      <c r="Q120" s="565"/>
      <c r="R120" s="565"/>
      <c r="S120" s="565"/>
      <c r="T120" s="565"/>
      <c r="U120" s="565"/>
      <c r="V120" s="565"/>
      <c r="W120" s="565"/>
      <c r="X120" s="565"/>
      <c r="Y120" s="565"/>
      <c r="Z120" s="565"/>
      <c r="AA120" s="565"/>
      <c r="AB120" s="565"/>
      <c r="AC120" s="565"/>
      <c r="AD120" s="565">
        <v>5</v>
      </c>
      <c r="AE120" s="565"/>
      <c r="AF120" s="565"/>
      <c r="AG120" s="565"/>
      <c r="AH120" s="565"/>
    </row>
    <row r="121" spans="2:34" ht="26.25">
      <c r="B121" s="508"/>
      <c r="C121" s="450"/>
      <c r="D121" s="451"/>
      <c r="E121" s="496" t="s">
        <v>1170</v>
      </c>
      <c r="F121" s="456"/>
      <c r="G121" s="457"/>
      <c r="I121" s="461"/>
      <c r="J121" s="459"/>
      <c r="K121" s="506"/>
      <c r="L121" s="506"/>
      <c r="M121" s="506"/>
      <c r="O121" s="565"/>
      <c r="P121" s="565"/>
      <c r="Q121" s="565"/>
      <c r="R121" s="565"/>
      <c r="S121" s="565"/>
      <c r="T121" s="565"/>
      <c r="U121" s="565"/>
      <c r="V121" s="565"/>
      <c r="W121" s="565"/>
      <c r="X121" s="565"/>
      <c r="Y121" s="565"/>
      <c r="Z121" s="565"/>
      <c r="AA121" s="565"/>
      <c r="AB121" s="565"/>
      <c r="AC121" s="565"/>
      <c r="AD121" s="565"/>
      <c r="AE121" s="565"/>
      <c r="AF121" s="565"/>
      <c r="AG121" s="565"/>
      <c r="AH121" s="565"/>
    </row>
    <row r="122" spans="2:34" ht="26.25" customHeight="1">
      <c r="B122" s="508"/>
      <c r="C122" s="450"/>
      <c r="D122" s="451"/>
      <c r="E122" s="496" t="s">
        <v>1171</v>
      </c>
      <c r="F122" s="456"/>
      <c r="G122" s="457"/>
      <c r="I122" s="461"/>
      <c r="J122" s="459"/>
      <c r="K122" s="506"/>
      <c r="L122" s="506"/>
      <c r="M122" s="506"/>
      <c r="O122" s="565"/>
      <c r="P122" s="565"/>
      <c r="Q122" s="565"/>
      <c r="R122" s="565"/>
      <c r="S122" s="565"/>
      <c r="T122" s="565"/>
      <c r="U122" s="565"/>
      <c r="V122" s="565"/>
      <c r="W122" s="565"/>
      <c r="X122" s="565"/>
      <c r="Y122" s="565"/>
      <c r="Z122" s="565"/>
      <c r="AA122" s="565"/>
      <c r="AB122" s="565"/>
      <c r="AC122" s="565"/>
      <c r="AD122" s="565"/>
      <c r="AE122" s="565"/>
      <c r="AF122" s="565"/>
      <c r="AG122" s="565"/>
      <c r="AH122" s="565"/>
    </row>
    <row r="123" spans="2:34" ht="17.45" customHeight="1">
      <c r="C123" s="446" t="s">
        <v>1172</v>
      </c>
      <c r="D123" s="447"/>
      <c r="E123" s="448"/>
      <c r="F123" s="452" t="s">
        <v>732</v>
      </c>
      <c r="G123" s="453" t="s">
        <v>731</v>
      </c>
      <c r="I123" s="452" t="s">
        <v>732</v>
      </c>
      <c r="J123" s="453" t="s">
        <v>731</v>
      </c>
      <c r="K123" s="563"/>
      <c r="L123" s="563"/>
      <c r="M123" s="563"/>
      <c r="O123" s="561" t="s">
        <v>732</v>
      </c>
      <c r="P123" s="562" t="s">
        <v>731</v>
      </c>
      <c r="Q123" s="561" t="s">
        <v>732</v>
      </c>
      <c r="R123" s="562" t="s">
        <v>731</v>
      </c>
      <c r="S123" s="561" t="s">
        <v>732</v>
      </c>
      <c r="T123" s="562" t="s">
        <v>731</v>
      </c>
      <c r="U123" s="561" t="s">
        <v>732</v>
      </c>
      <c r="V123" s="562" t="s">
        <v>731</v>
      </c>
      <c r="W123" s="561" t="s">
        <v>732</v>
      </c>
      <c r="X123" s="560" t="s">
        <v>731</v>
      </c>
      <c r="Y123" s="561" t="s">
        <v>732</v>
      </c>
      <c r="Z123" s="562" t="s">
        <v>731</v>
      </c>
      <c r="AA123" s="561" t="s">
        <v>732</v>
      </c>
      <c r="AB123" s="562" t="s">
        <v>731</v>
      </c>
      <c r="AC123" s="561" t="s">
        <v>732</v>
      </c>
      <c r="AD123" s="562" t="s">
        <v>731</v>
      </c>
      <c r="AE123" s="561" t="s">
        <v>732</v>
      </c>
      <c r="AF123" s="562" t="s">
        <v>731</v>
      </c>
      <c r="AG123" s="561" t="s">
        <v>732</v>
      </c>
      <c r="AH123" s="560" t="s">
        <v>731</v>
      </c>
    </row>
    <row r="124" spans="2:34" ht="17.45" customHeight="1">
      <c r="C124" s="450"/>
      <c r="D124" s="451"/>
      <c r="E124" s="496" t="s">
        <v>1173</v>
      </c>
      <c r="F124" s="456"/>
      <c r="G124" s="457">
        <v>2</v>
      </c>
      <c r="I124" s="461"/>
      <c r="J124" s="486">
        <v>4</v>
      </c>
      <c r="K124" s="449"/>
      <c r="L124" s="449"/>
      <c r="M124" s="571">
        <f>SUM(P124,R124,T124,V124,Z124,AB124,AD124,AF124,X124,AH124)</f>
        <v>4</v>
      </c>
      <c r="O124" s="565"/>
      <c r="P124" s="565"/>
      <c r="Q124" s="565"/>
      <c r="R124" s="565">
        <v>2</v>
      </c>
      <c r="S124" s="565"/>
      <c r="T124" s="565"/>
      <c r="U124" s="565"/>
      <c r="V124" s="565"/>
      <c r="W124" s="565"/>
      <c r="X124" s="565"/>
      <c r="Y124" s="565"/>
      <c r="Z124" s="565"/>
      <c r="AA124" s="565"/>
      <c r="AB124" s="565">
        <v>2</v>
      </c>
      <c r="AC124" s="565"/>
      <c r="AD124" s="565"/>
      <c r="AE124" s="565"/>
      <c r="AF124" s="565"/>
      <c r="AG124" s="565"/>
      <c r="AH124" s="565"/>
    </row>
    <row r="125" spans="2:34" ht="17.45" customHeight="1">
      <c r="C125" s="450"/>
      <c r="D125" s="451"/>
      <c r="E125" s="509" t="s">
        <v>1174</v>
      </c>
      <c r="F125" s="456"/>
      <c r="G125" s="457">
        <v>2</v>
      </c>
      <c r="I125" s="461"/>
      <c r="J125" s="486">
        <v>4</v>
      </c>
      <c r="K125" s="449"/>
      <c r="L125" s="449"/>
      <c r="M125" s="571">
        <f>SUM(P125,R125,T125,V125,Z125,AB125,AD125,AF125,X125,AH125)</f>
        <v>4</v>
      </c>
      <c r="O125" s="565"/>
      <c r="P125" s="565"/>
      <c r="Q125" s="565"/>
      <c r="R125" s="565"/>
      <c r="S125" s="565"/>
      <c r="T125" s="565"/>
      <c r="U125" s="565"/>
      <c r="V125" s="570">
        <v>2</v>
      </c>
      <c r="W125" s="565"/>
      <c r="X125" s="565"/>
      <c r="Y125" s="570"/>
      <c r="Z125" s="570">
        <v>1</v>
      </c>
      <c r="AA125" s="570"/>
      <c r="AB125" s="570">
        <v>1</v>
      </c>
      <c r="AC125" s="565"/>
      <c r="AD125" s="565"/>
      <c r="AE125" s="565"/>
      <c r="AF125" s="565"/>
      <c r="AG125" s="565"/>
      <c r="AH125" s="565"/>
    </row>
    <row r="126" spans="2:34" ht="17.25" customHeight="1">
      <c r="C126" s="450"/>
      <c r="D126" s="451"/>
      <c r="E126" s="496" t="s">
        <v>1175</v>
      </c>
      <c r="F126" s="456"/>
      <c r="G126" s="457"/>
      <c r="I126" s="461"/>
      <c r="J126" s="459"/>
      <c r="K126" s="506"/>
      <c r="L126" s="506"/>
      <c r="M126" s="506"/>
      <c r="O126" s="565"/>
      <c r="P126" s="565"/>
      <c r="Q126" s="565"/>
      <c r="R126" s="565"/>
      <c r="S126" s="565"/>
      <c r="T126" s="565"/>
      <c r="U126" s="565"/>
      <c r="V126" s="570"/>
      <c r="W126" s="565"/>
      <c r="X126" s="565"/>
      <c r="Y126" s="570"/>
      <c r="Z126" s="570"/>
      <c r="AA126" s="570"/>
      <c r="AB126" s="570"/>
      <c r="AC126" s="565"/>
      <c r="AD126" s="565"/>
      <c r="AE126" s="565"/>
      <c r="AF126" s="565"/>
      <c r="AG126" s="565"/>
      <c r="AH126" s="565"/>
    </row>
    <row r="127" spans="2:34" ht="25.5" customHeight="1">
      <c r="C127" s="450"/>
      <c r="D127" s="451"/>
      <c r="E127" s="509" t="s">
        <v>1176</v>
      </c>
      <c r="F127" s="456"/>
      <c r="G127" s="457"/>
      <c r="I127" s="461"/>
      <c r="J127" s="459"/>
      <c r="K127" s="506"/>
      <c r="L127" s="506"/>
      <c r="M127" s="506"/>
      <c r="O127" s="565"/>
      <c r="P127" s="565"/>
      <c r="Q127" s="565"/>
      <c r="R127" s="565"/>
      <c r="S127" s="565"/>
      <c r="T127" s="565"/>
      <c r="U127" s="565"/>
      <c r="V127" s="570"/>
      <c r="W127" s="565"/>
      <c r="X127" s="565"/>
      <c r="Y127" s="570"/>
      <c r="Z127" s="570"/>
      <c r="AA127" s="570"/>
      <c r="AB127" s="570"/>
      <c r="AC127" s="565"/>
      <c r="AD127" s="565"/>
      <c r="AE127" s="565"/>
      <c r="AF127" s="565"/>
      <c r="AG127" s="565"/>
      <c r="AH127" s="565"/>
    </row>
    <row r="128" spans="2:34" ht="17.45" customHeight="1">
      <c r="C128" s="450"/>
      <c r="D128" s="451"/>
      <c r="E128" s="496" t="s">
        <v>1177</v>
      </c>
      <c r="F128" s="456"/>
      <c r="G128" s="457">
        <v>3</v>
      </c>
      <c r="I128" s="461"/>
      <c r="J128" s="510">
        <v>6</v>
      </c>
      <c r="K128" s="488"/>
      <c r="L128" s="488"/>
      <c r="M128" s="571">
        <f>SUM(P128,R128,T128,V128,Z128,AB128,AD128,AF128,X128,AH128)</f>
        <v>6</v>
      </c>
      <c r="O128" s="565"/>
      <c r="P128" s="565"/>
      <c r="Q128" s="565"/>
      <c r="R128" s="565">
        <v>2</v>
      </c>
      <c r="S128" s="565"/>
      <c r="T128" s="565"/>
      <c r="U128" s="565"/>
      <c r="V128" s="570">
        <v>2</v>
      </c>
      <c r="W128" s="565"/>
      <c r="X128" s="565"/>
      <c r="Y128" s="570"/>
      <c r="Z128" s="570">
        <v>1</v>
      </c>
      <c r="AA128" s="570"/>
      <c r="AB128" s="570">
        <v>1</v>
      </c>
      <c r="AC128" s="565"/>
      <c r="AD128" s="565"/>
      <c r="AE128" s="565"/>
      <c r="AF128" s="565"/>
      <c r="AG128" s="565"/>
      <c r="AH128" s="565"/>
    </row>
    <row r="129" spans="3:34" ht="17.45" customHeight="1">
      <c r="C129" s="446" t="s">
        <v>1178</v>
      </c>
      <c r="D129" s="447"/>
      <c r="E129" s="448"/>
      <c r="F129" s="452" t="s">
        <v>732</v>
      </c>
      <c r="G129" s="453" t="s">
        <v>731</v>
      </c>
      <c r="I129" s="452" t="s">
        <v>732</v>
      </c>
      <c r="J129" s="453" t="s">
        <v>731</v>
      </c>
      <c r="K129" s="563"/>
      <c r="L129" s="563"/>
      <c r="M129" s="563"/>
      <c r="O129" s="561" t="s">
        <v>732</v>
      </c>
      <c r="P129" s="562" t="s">
        <v>731</v>
      </c>
      <c r="Q129" s="561" t="s">
        <v>732</v>
      </c>
      <c r="R129" s="562" t="s">
        <v>731</v>
      </c>
      <c r="S129" s="561" t="s">
        <v>732</v>
      </c>
      <c r="T129" s="562" t="s">
        <v>731</v>
      </c>
      <c r="U129" s="561" t="s">
        <v>732</v>
      </c>
      <c r="V129" s="562" t="s">
        <v>731</v>
      </c>
      <c r="W129" s="561" t="s">
        <v>732</v>
      </c>
      <c r="X129" s="560" t="s">
        <v>731</v>
      </c>
      <c r="Y129" s="561" t="s">
        <v>732</v>
      </c>
      <c r="Z129" s="562" t="s">
        <v>731</v>
      </c>
      <c r="AA129" s="561" t="s">
        <v>732</v>
      </c>
      <c r="AB129" s="562" t="s">
        <v>731</v>
      </c>
      <c r="AC129" s="561" t="s">
        <v>732</v>
      </c>
      <c r="AD129" s="562" t="s">
        <v>731</v>
      </c>
      <c r="AE129" s="561" t="s">
        <v>732</v>
      </c>
      <c r="AF129" s="562" t="s">
        <v>731</v>
      </c>
      <c r="AG129" s="561" t="s">
        <v>732</v>
      </c>
      <c r="AH129" s="560" t="s">
        <v>731</v>
      </c>
    </row>
    <row r="130" spans="3:34" ht="17.45" customHeight="1">
      <c r="C130" s="450"/>
      <c r="D130" s="451" t="s">
        <v>1179</v>
      </c>
      <c r="E130" s="441"/>
      <c r="F130" s="466"/>
      <c r="G130" s="473"/>
      <c r="I130" s="449"/>
      <c r="J130" s="449"/>
      <c r="K130" s="449"/>
      <c r="L130" s="449"/>
      <c r="M130" s="449"/>
      <c r="O130" s="565"/>
      <c r="P130" s="565"/>
      <c r="Q130" s="565"/>
      <c r="R130" s="565"/>
      <c r="S130" s="565"/>
      <c r="T130" s="565"/>
      <c r="U130" s="565"/>
      <c r="V130" s="565"/>
      <c r="W130" s="565"/>
      <c r="X130" s="565"/>
      <c r="Y130" s="565"/>
      <c r="Z130" s="565"/>
      <c r="AA130" s="565"/>
      <c r="AB130" s="565"/>
      <c r="AC130" s="565"/>
      <c r="AD130" s="565"/>
      <c r="AE130" s="565"/>
      <c r="AF130" s="565"/>
      <c r="AG130" s="565"/>
      <c r="AH130" s="565"/>
    </row>
    <row r="131" spans="3:34" ht="17.45" customHeight="1">
      <c r="C131" s="450"/>
      <c r="D131" s="451"/>
      <c r="E131" s="485" t="s">
        <v>1180</v>
      </c>
      <c r="F131" s="456"/>
      <c r="G131" s="457">
        <v>2</v>
      </c>
      <c r="I131" s="461"/>
      <c r="J131" s="486">
        <v>4</v>
      </c>
      <c r="K131" s="449"/>
      <c r="L131" s="449"/>
      <c r="M131" s="571">
        <f>SUM(P131,R131,T131,V131,Z131,AB131,AD131,AF131,X131,AH131)</f>
        <v>4</v>
      </c>
      <c r="O131" s="565"/>
      <c r="P131" s="565">
        <v>1</v>
      </c>
      <c r="Q131" s="565"/>
      <c r="R131" s="565"/>
      <c r="S131" s="565"/>
      <c r="T131" s="565">
        <v>1</v>
      </c>
      <c r="U131" s="565"/>
      <c r="V131" s="565"/>
      <c r="W131" s="565"/>
      <c r="X131" s="565">
        <v>2</v>
      </c>
      <c r="Y131" s="565"/>
      <c r="Z131" s="565"/>
      <c r="AA131" s="565"/>
      <c r="AB131" s="565"/>
      <c r="AC131" s="565"/>
      <c r="AD131" s="565"/>
      <c r="AE131" s="565"/>
      <c r="AF131" s="565"/>
      <c r="AG131" s="565"/>
      <c r="AH131" s="565"/>
    </row>
    <row r="132" spans="3:34" ht="17.45" customHeight="1">
      <c r="C132" s="450"/>
      <c r="D132" s="451"/>
      <c r="E132" s="485" t="s">
        <v>1181</v>
      </c>
      <c r="F132" s="456"/>
      <c r="G132" s="457">
        <v>2</v>
      </c>
      <c r="I132" s="461"/>
      <c r="J132" s="486">
        <v>4</v>
      </c>
      <c r="K132" s="449"/>
      <c r="L132" s="449"/>
      <c r="M132" s="571">
        <f>SUM(P132,R132,T132,V132,Z132,AB132,AD132,AF132,X132,AH132)</f>
        <v>4</v>
      </c>
      <c r="O132" s="565"/>
      <c r="P132" s="565">
        <v>1</v>
      </c>
      <c r="Q132" s="565"/>
      <c r="R132" s="565"/>
      <c r="S132" s="565"/>
      <c r="T132" s="565">
        <v>1</v>
      </c>
      <c r="U132" s="565"/>
      <c r="V132" s="565"/>
      <c r="W132" s="565"/>
      <c r="X132" s="565">
        <v>2</v>
      </c>
      <c r="Y132" s="565"/>
      <c r="Z132" s="565"/>
      <c r="AA132" s="565"/>
      <c r="AB132" s="565"/>
      <c r="AC132" s="565"/>
      <c r="AD132" s="565"/>
      <c r="AE132" s="565"/>
      <c r="AF132" s="565"/>
      <c r="AG132" s="565"/>
      <c r="AH132" s="565"/>
    </row>
    <row r="133" spans="3:34" ht="17.45" customHeight="1">
      <c r="C133" s="450"/>
      <c r="D133" s="451"/>
      <c r="E133" s="485" t="s">
        <v>1182</v>
      </c>
      <c r="F133" s="456"/>
      <c r="G133" s="457"/>
      <c r="I133" s="461"/>
      <c r="J133" s="459"/>
      <c r="K133" s="506"/>
      <c r="L133" s="506"/>
      <c r="M133" s="506"/>
      <c r="O133" s="565"/>
      <c r="P133" s="565"/>
      <c r="Q133" s="565"/>
      <c r="R133" s="565"/>
      <c r="S133" s="565"/>
      <c r="T133" s="565"/>
      <c r="U133" s="565"/>
      <c r="V133" s="565"/>
      <c r="W133" s="565"/>
      <c r="X133" s="565"/>
      <c r="Y133" s="565"/>
      <c r="Z133" s="565"/>
      <c r="AA133" s="565"/>
      <c r="AB133" s="565"/>
      <c r="AC133" s="565"/>
      <c r="AD133" s="565"/>
      <c r="AE133" s="565"/>
      <c r="AF133" s="565"/>
      <c r="AG133" s="565"/>
      <c r="AH133" s="565"/>
    </row>
    <row r="134" spans="3:34" ht="17.45" customHeight="1">
      <c r="C134" s="450"/>
      <c r="D134" s="451" t="s">
        <v>1183</v>
      </c>
      <c r="E134" s="441"/>
      <c r="F134" s="456"/>
      <c r="G134" s="457"/>
      <c r="I134" s="463"/>
      <c r="J134" s="463"/>
      <c r="K134" s="449"/>
      <c r="L134" s="449"/>
      <c r="M134" s="449"/>
      <c r="O134" s="565"/>
      <c r="P134" s="565"/>
      <c r="Q134" s="565"/>
      <c r="R134" s="565"/>
      <c r="S134" s="565"/>
      <c r="T134" s="565"/>
      <c r="U134" s="565"/>
      <c r="V134" s="565"/>
      <c r="W134" s="565"/>
      <c r="X134" s="565"/>
      <c r="Y134" s="565"/>
      <c r="Z134" s="565"/>
      <c r="AA134" s="565"/>
      <c r="AB134" s="565"/>
      <c r="AC134" s="565"/>
      <c r="AD134" s="565"/>
      <c r="AE134" s="565"/>
      <c r="AF134" s="565"/>
      <c r="AG134" s="565"/>
      <c r="AH134" s="565"/>
    </row>
    <row r="135" spans="3:34" ht="17.45" customHeight="1">
      <c r="C135" s="450"/>
      <c r="D135" s="451"/>
      <c r="E135" s="497" t="s">
        <v>1184</v>
      </c>
      <c r="F135" s="456"/>
      <c r="G135" s="457">
        <v>2</v>
      </c>
      <c r="I135" s="461"/>
      <c r="J135" s="486">
        <v>4</v>
      </c>
      <c r="K135" s="449"/>
      <c r="L135" s="449"/>
      <c r="M135" s="571">
        <f>SUM(P135,R135,T135,V135,Z135,AB135,AD135,AF135,X135,AH135)</f>
        <v>4</v>
      </c>
      <c r="O135" s="565"/>
      <c r="P135" s="565"/>
      <c r="Q135" s="565"/>
      <c r="R135" s="565"/>
      <c r="S135" s="565"/>
      <c r="T135" s="565"/>
      <c r="U135" s="565"/>
      <c r="V135" s="565"/>
      <c r="W135" s="565"/>
      <c r="X135" s="565"/>
      <c r="Y135" s="565"/>
      <c r="Z135" s="565">
        <v>1</v>
      </c>
      <c r="AA135" s="565"/>
      <c r="AB135" s="565"/>
      <c r="AC135" s="565"/>
      <c r="AD135" s="565">
        <v>1</v>
      </c>
      <c r="AE135" s="565"/>
      <c r="AF135" s="565"/>
      <c r="AG135" s="565"/>
      <c r="AH135" s="565">
        <v>2</v>
      </c>
    </row>
    <row r="136" spans="3:34" ht="17.45" customHeight="1">
      <c r="C136" s="450"/>
      <c r="D136" s="451"/>
      <c r="E136" s="497" t="s">
        <v>1185</v>
      </c>
      <c r="F136" s="456"/>
      <c r="G136" s="457">
        <v>2</v>
      </c>
      <c r="I136" s="461"/>
      <c r="J136" s="486">
        <v>4</v>
      </c>
      <c r="K136" s="449"/>
      <c r="L136" s="449"/>
      <c r="M136" s="571">
        <f>SUM(P136,R136,T136,V136,Z136,AB136,AD136,AF136,X136,AH136)</f>
        <v>4</v>
      </c>
      <c r="O136" s="565"/>
      <c r="P136" s="565"/>
      <c r="Q136" s="565"/>
      <c r="R136" s="565"/>
      <c r="S136" s="565"/>
      <c r="T136" s="565"/>
      <c r="U136" s="565"/>
      <c r="V136" s="565"/>
      <c r="W136" s="565"/>
      <c r="X136" s="565"/>
      <c r="Y136" s="565"/>
      <c r="Z136" s="565">
        <v>1</v>
      </c>
      <c r="AA136" s="565"/>
      <c r="AB136" s="565"/>
      <c r="AC136" s="565"/>
      <c r="AD136" s="565">
        <v>1</v>
      </c>
      <c r="AE136" s="565"/>
      <c r="AF136" s="565"/>
      <c r="AG136" s="565"/>
      <c r="AH136" s="565">
        <v>2</v>
      </c>
    </row>
    <row r="137" spans="3:34" ht="17.45" customHeight="1">
      <c r="C137" s="450"/>
      <c r="D137" s="451" t="s">
        <v>1186</v>
      </c>
      <c r="F137" s="456"/>
      <c r="G137" s="457"/>
      <c r="I137" s="463"/>
      <c r="J137" s="463"/>
      <c r="K137" s="449"/>
      <c r="L137" s="449"/>
      <c r="M137" s="449"/>
      <c r="O137" s="565"/>
      <c r="P137" s="565"/>
      <c r="Q137" s="565"/>
      <c r="R137" s="565"/>
      <c r="S137" s="565"/>
      <c r="T137" s="565"/>
      <c r="U137" s="565"/>
      <c r="V137" s="565"/>
      <c r="W137" s="565"/>
      <c r="X137" s="565"/>
      <c r="Y137" s="565"/>
      <c r="Z137" s="565"/>
      <c r="AA137" s="565"/>
      <c r="AB137" s="565"/>
      <c r="AC137" s="565"/>
      <c r="AD137" s="565"/>
      <c r="AE137" s="565"/>
      <c r="AF137" s="565"/>
      <c r="AG137" s="565"/>
      <c r="AH137" s="565"/>
    </row>
    <row r="138" spans="3:34" ht="17.45" customHeight="1">
      <c r="C138" s="450"/>
      <c r="D138" s="451"/>
      <c r="E138" s="497" t="s">
        <v>1187</v>
      </c>
      <c r="F138" s="456"/>
      <c r="G138" s="457">
        <v>2</v>
      </c>
      <c r="I138" s="461"/>
      <c r="J138" s="486">
        <v>4</v>
      </c>
      <c r="K138" s="449"/>
      <c r="L138" s="449"/>
      <c r="M138" s="571">
        <f>SUM(P138,R138,T138,V138,Z138,AB138,AD138,AF138,X138,AH138)</f>
        <v>4</v>
      </c>
      <c r="O138" s="565"/>
      <c r="P138" s="565"/>
      <c r="Q138" s="565"/>
      <c r="R138" s="565"/>
      <c r="S138" s="565"/>
      <c r="T138" s="565">
        <v>2</v>
      </c>
      <c r="U138" s="565"/>
      <c r="V138" s="565"/>
      <c r="W138" s="565"/>
      <c r="X138" s="565"/>
      <c r="Y138" s="565"/>
      <c r="Z138" s="565">
        <v>2</v>
      </c>
      <c r="AA138" s="565"/>
      <c r="AB138" s="565"/>
      <c r="AC138" s="565"/>
      <c r="AD138" s="565"/>
      <c r="AE138" s="565"/>
      <c r="AF138" s="565"/>
      <c r="AG138" s="565"/>
      <c r="AH138" s="565"/>
    </row>
    <row r="139" spans="3:34" ht="17.45" customHeight="1">
      <c r="C139" s="450"/>
      <c r="D139" s="451"/>
      <c r="E139" s="497" t="s">
        <v>1188</v>
      </c>
      <c r="F139" s="456"/>
      <c r="G139" s="457">
        <v>2</v>
      </c>
      <c r="I139" s="461"/>
      <c r="J139" s="486">
        <v>4</v>
      </c>
      <c r="K139" s="449"/>
      <c r="L139" s="449"/>
      <c r="M139" s="571">
        <f>SUM(P139,R139,T139,V139,Z139,AB139,AD139,AF139,X139,AH139)</f>
        <v>4</v>
      </c>
      <c r="O139" s="565"/>
      <c r="P139" s="565"/>
      <c r="Q139" s="565"/>
      <c r="R139" s="565"/>
      <c r="S139" s="565"/>
      <c r="T139" s="565">
        <v>3</v>
      </c>
      <c r="U139" s="565"/>
      <c r="V139" s="565"/>
      <c r="W139" s="565"/>
      <c r="X139" s="565"/>
      <c r="Y139" s="565"/>
      <c r="Z139" s="565">
        <v>1</v>
      </c>
      <c r="AA139" s="565"/>
      <c r="AB139" s="565"/>
      <c r="AC139" s="565"/>
      <c r="AD139" s="565"/>
      <c r="AE139" s="565"/>
      <c r="AF139" s="565"/>
      <c r="AG139" s="565"/>
      <c r="AH139" s="565"/>
    </row>
    <row r="140" spans="3:34" ht="17.45" customHeight="1">
      <c r="C140" s="450"/>
      <c r="D140" s="451"/>
      <c r="E140" s="496" t="s">
        <v>1189</v>
      </c>
      <c r="F140" s="456"/>
      <c r="G140" s="457">
        <v>2</v>
      </c>
      <c r="I140" s="461"/>
      <c r="J140" s="486">
        <v>4</v>
      </c>
      <c r="K140" s="449"/>
      <c r="L140" s="449"/>
      <c r="M140" s="571">
        <f>SUM(P140,R140,T140,V140,Z140,AB140,AD140,AF140,X140,AH140)</f>
        <v>4</v>
      </c>
      <c r="O140" s="565"/>
      <c r="P140" s="565"/>
      <c r="Q140" s="565"/>
      <c r="R140" s="565"/>
      <c r="S140" s="565"/>
      <c r="T140" s="565">
        <v>3</v>
      </c>
      <c r="U140" s="565"/>
      <c r="V140" s="565"/>
      <c r="W140" s="565"/>
      <c r="X140" s="565"/>
      <c r="Y140" s="565"/>
      <c r="Z140" s="565">
        <v>1</v>
      </c>
      <c r="AA140" s="565"/>
      <c r="AB140" s="565"/>
      <c r="AC140" s="565"/>
      <c r="AD140" s="565"/>
      <c r="AE140" s="565"/>
      <c r="AF140" s="565"/>
      <c r="AG140" s="565"/>
      <c r="AH140" s="565"/>
    </row>
    <row r="141" spans="3:34" ht="17.45" customHeight="1">
      <c r="C141" s="450"/>
      <c r="E141" s="497" t="s">
        <v>1190</v>
      </c>
      <c r="F141" s="456"/>
      <c r="G141" s="457"/>
      <c r="I141" s="461"/>
      <c r="J141" s="459"/>
      <c r="K141" s="506"/>
      <c r="L141" s="506"/>
      <c r="M141" s="506"/>
      <c r="O141" s="565"/>
      <c r="P141" s="565"/>
      <c r="Q141" s="565"/>
      <c r="R141" s="565"/>
      <c r="S141" s="565"/>
      <c r="T141" s="565"/>
      <c r="U141" s="565"/>
      <c r="V141" s="565"/>
      <c r="W141" s="565"/>
      <c r="X141" s="565"/>
      <c r="Y141" s="565"/>
      <c r="Z141" s="565"/>
      <c r="AA141" s="565"/>
      <c r="AB141" s="565"/>
      <c r="AC141" s="565"/>
      <c r="AD141" s="565"/>
      <c r="AE141" s="565"/>
      <c r="AF141" s="565"/>
      <c r="AG141" s="565"/>
      <c r="AH141" s="565"/>
    </row>
    <row r="142" spans="3:34" ht="17.45" customHeight="1">
      <c r="C142" s="450"/>
      <c r="E142" s="496" t="s">
        <v>1191</v>
      </c>
      <c r="F142" s="456"/>
      <c r="G142" s="457"/>
      <c r="I142" s="461"/>
      <c r="J142" s="459"/>
      <c r="K142" s="506"/>
      <c r="L142" s="506"/>
      <c r="M142" s="506"/>
      <c r="O142" s="565"/>
      <c r="P142" s="565"/>
      <c r="Q142" s="565"/>
      <c r="R142" s="565"/>
      <c r="S142" s="565"/>
      <c r="T142" s="565"/>
      <c r="U142" s="565"/>
      <c r="V142" s="565"/>
      <c r="W142" s="565"/>
      <c r="X142" s="565"/>
      <c r="Y142" s="565"/>
      <c r="Z142" s="565"/>
      <c r="AA142" s="565"/>
      <c r="AB142" s="565"/>
      <c r="AC142" s="565"/>
      <c r="AD142" s="565"/>
      <c r="AE142" s="565"/>
      <c r="AF142" s="565"/>
      <c r="AG142" s="565"/>
      <c r="AH142" s="565"/>
    </row>
    <row r="143" spans="3:34" ht="17.45" customHeight="1">
      <c r="C143" s="511"/>
      <c r="D143" s="451" t="s">
        <v>1192</v>
      </c>
      <c r="F143" s="456"/>
      <c r="G143" s="457"/>
      <c r="I143" s="463"/>
      <c r="J143" s="463"/>
      <c r="K143" s="449"/>
      <c r="L143" s="449"/>
      <c r="M143" s="449"/>
      <c r="O143" s="565"/>
      <c r="P143" s="565"/>
      <c r="Q143" s="565"/>
      <c r="R143" s="565"/>
      <c r="S143" s="565"/>
      <c r="T143" s="565"/>
      <c r="U143" s="565"/>
      <c r="V143" s="565"/>
      <c r="W143" s="565"/>
      <c r="X143" s="565"/>
      <c r="Y143" s="565"/>
      <c r="Z143" s="565"/>
      <c r="AA143" s="565"/>
      <c r="AB143" s="565"/>
      <c r="AC143" s="565"/>
      <c r="AD143" s="565"/>
      <c r="AE143" s="565"/>
      <c r="AF143" s="565"/>
      <c r="AG143" s="565"/>
      <c r="AH143" s="565"/>
    </row>
    <row r="144" spans="3:34" ht="17.45" customHeight="1">
      <c r="C144" s="511"/>
      <c r="D144" s="451"/>
      <c r="E144" s="497" t="s">
        <v>1193</v>
      </c>
      <c r="F144" s="456"/>
      <c r="G144" s="457">
        <v>2</v>
      </c>
      <c r="I144" s="461"/>
      <c r="J144" s="486">
        <v>4</v>
      </c>
      <c r="K144" s="449"/>
      <c r="L144" s="449"/>
      <c r="M144" s="571">
        <f>SUM(P144,R144,T144,V144,Z144,AB144,AD144,AF144,X144,AH144)</f>
        <v>4</v>
      </c>
      <c r="O144" s="565"/>
      <c r="P144" s="565"/>
      <c r="Q144" s="565"/>
      <c r="R144" s="565"/>
      <c r="S144" s="565"/>
      <c r="T144" s="565"/>
      <c r="U144" s="565"/>
      <c r="V144" s="565"/>
      <c r="W144" s="565"/>
      <c r="X144" s="565"/>
      <c r="Y144" s="565"/>
      <c r="Z144" s="565"/>
      <c r="AA144" s="565"/>
      <c r="AB144" s="565"/>
      <c r="AC144" s="565"/>
      <c r="AD144" s="565"/>
      <c r="AE144" s="565"/>
      <c r="AF144" s="565">
        <v>4</v>
      </c>
      <c r="AG144" s="565"/>
      <c r="AH144" s="565"/>
    </row>
    <row r="145" spans="2:34" ht="17.45" customHeight="1">
      <c r="C145" s="511"/>
      <c r="D145" s="451"/>
      <c r="E145" s="497" t="s">
        <v>1194</v>
      </c>
      <c r="F145" s="456"/>
      <c r="G145" s="457"/>
      <c r="I145" s="461"/>
      <c r="J145" s="459"/>
      <c r="K145" s="506"/>
      <c r="L145" s="506"/>
      <c r="M145" s="506"/>
      <c r="O145" s="565"/>
      <c r="P145" s="565"/>
      <c r="Q145" s="565"/>
      <c r="R145" s="565"/>
      <c r="S145" s="565"/>
      <c r="T145" s="565"/>
      <c r="U145" s="565"/>
      <c r="V145" s="565"/>
      <c r="W145" s="565"/>
      <c r="X145" s="565"/>
      <c r="Y145" s="565"/>
      <c r="Z145" s="565"/>
      <c r="AA145" s="565"/>
      <c r="AB145" s="565"/>
      <c r="AC145" s="565"/>
      <c r="AD145" s="565"/>
      <c r="AE145" s="565"/>
      <c r="AF145" s="565"/>
      <c r="AG145" s="565"/>
      <c r="AH145" s="565"/>
    </row>
    <row r="146" spans="2:34" ht="17.45" customHeight="1">
      <c r="C146" s="511"/>
      <c r="D146" s="451"/>
      <c r="E146" s="498"/>
      <c r="F146" s="469"/>
      <c r="G146" s="469"/>
      <c r="I146" s="492">
        <f>SUM(I99:I145)</f>
        <v>0</v>
      </c>
      <c r="J146" s="491">
        <f>SUM(J99:J145)</f>
        <v>96</v>
      </c>
      <c r="K146" s="568"/>
      <c r="L146" s="569">
        <f>SUM(O146,Q146,S146,U146,W146,Y146,AA146,AC146,AE146,AG146)</f>
        <v>0</v>
      </c>
      <c r="M146" s="568">
        <f>SUM(P146,R146,T146,V146,Z146,AB146,AD146,AF146,X146,AH146)</f>
        <v>96</v>
      </c>
      <c r="O146" s="567">
        <f t="shared" ref="O146:AH146" si="3">SUM(O99:O145)</f>
        <v>0</v>
      </c>
      <c r="P146" s="572">
        <f t="shared" si="3"/>
        <v>2</v>
      </c>
      <c r="Q146" s="567">
        <f t="shared" si="3"/>
        <v>0</v>
      </c>
      <c r="R146" s="572">
        <f t="shared" si="3"/>
        <v>10</v>
      </c>
      <c r="S146" s="567">
        <f t="shared" si="3"/>
        <v>0</v>
      </c>
      <c r="T146" s="572">
        <f t="shared" si="3"/>
        <v>15</v>
      </c>
      <c r="U146" s="567">
        <f t="shared" si="3"/>
        <v>0</v>
      </c>
      <c r="V146" s="572">
        <f t="shared" si="3"/>
        <v>12</v>
      </c>
      <c r="W146" s="567">
        <f t="shared" si="3"/>
        <v>0</v>
      </c>
      <c r="X146" s="572">
        <f t="shared" si="3"/>
        <v>4</v>
      </c>
      <c r="Y146" s="567">
        <f t="shared" si="3"/>
        <v>0</v>
      </c>
      <c r="Z146" s="572">
        <f t="shared" si="3"/>
        <v>8</v>
      </c>
      <c r="AA146" s="567">
        <f t="shared" si="3"/>
        <v>0</v>
      </c>
      <c r="AB146" s="572">
        <f t="shared" si="3"/>
        <v>16</v>
      </c>
      <c r="AC146" s="567">
        <f t="shared" si="3"/>
        <v>0</v>
      </c>
      <c r="AD146" s="572">
        <f t="shared" si="3"/>
        <v>14</v>
      </c>
      <c r="AE146" s="567">
        <f t="shared" si="3"/>
        <v>0</v>
      </c>
      <c r="AF146" s="572">
        <f t="shared" si="3"/>
        <v>4</v>
      </c>
      <c r="AG146" s="567">
        <f t="shared" si="3"/>
        <v>0</v>
      </c>
      <c r="AH146" s="572">
        <f t="shared" si="3"/>
        <v>11</v>
      </c>
    </row>
    <row r="147" spans="2:34" ht="17.45" customHeight="1">
      <c r="B147" s="442" t="s">
        <v>1195</v>
      </c>
      <c r="C147" s="443"/>
      <c r="D147" s="444"/>
      <c r="E147" s="445"/>
      <c r="F147" s="494"/>
      <c r="G147" s="494"/>
      <c r="O147" s="565"/>
      <c r="P147" s="565"/>
      <c r="Q147" s="565"/>
      <c r="R147" s="565"/>
      <c r="S147" s="565"/>
      <c r="T147" s="565"/>
      <c r="U147" s="565"/>
      <c r="V147" s="565"/>
      <c r="W147" s="565"/>
      <c r="X147" s="565"/>
      <c r="Y147" s="565"/>
      <c r="Z147" s="565"/>
      <c r="AA147" s="565"/>
      <c r="AB147" s="565"/>
      <c r="AC147" s="565"/>
      <c r="AD147" s="565"/>
      <c r="AE147" s="565"/>
      <c r="AF147" s="565"/>
      <c r="AG147" s="565"/>
      <c r="AH147" s="565"/>
    </row>
    <row r="148" spans="2:34" ht="17.45" customHeight="1">
      <c r="C148" s="446" t="s">
        <v>1196</v>
      </c>
      <c r="D148" s="447"/>
      <c r="E148" s="448"/>
      <c r="F148" s="452" t="s">
        <v>732</v>
      </c>
      <c r="G148" s="453" t="s">
        <v>731</v>
      </c>
      <c r="I148" s="452" t="s">
        <v>732</v>
      </c>
      <c r="J148" s="453" t="s">
        <v>731</v>
      </c>
      <c r="K148" s="563"/>
      <c r="L148" s="563"/>
      <c r="M148" s="563"/>
      <c r="O148" s="561" t="s">
        <v>732</v>
      </c>
      <c r="P148" s="562" t="s">
        <v>731</v>
      </c>
      <c r="Q148" s="561" t="s">
        <v>732</v>
      </c>
      <c r="R148" s="562" t="s">
        <v>731</v>
      </c>
      <c r="S148" s="561" t="s">
        <v>732</v>
      </c>
      <c r="T148" s="562" t="s">
        <v>731</v>
      </c>
      <c r="U148" s="561" t="s">
        <v>732</v>
      </c>
      <c r="V148" s="562" t="s">
        <v>731</v>
      </c>
      <c r="W148" s="561" t="s">
        <v>732</v>
      </c>
      <c r="X148" s="560" t="s">
        <v>731</v>
      </c>
      <c r="Y148" s="561" t="s">
        <v>732</v>
      </c>
      <c r="Z148" s="562" t="s">
        <v>731</v>
      </c>
      <c r="AA148" s="561" t="s">
        <v>732</v>
      </c>
      <c r="AB148" s="562" t="s">
        <v>731</v>
      </c>
      <c r="AC148" s="561" t="s">
        <v>732</v>
      </c>
      <c r="AD148" s="562" t="s">
        <v>731</v>
      </c>
      <c r="AE148" s="561" t="s">
        <v>732</v>
      </c>
      <c r="AF148" s="562" t="s">
        <v>731</v>
      </c>
      <c r="AG148" s="561" t="s">
        <v>732</v>
      </c>
      <c r="AH148" s="560" t="s">
        <v>731</v>
      </c>
    </row>
    <row r="149" spans="2:34" ht="17.45" customHeight="1">
      <c r="C149" s="450"/>
      <c r="D149" s="451" t="s">
        <v>1197</v>
      </c>
      <c r="E149" s="441"/>
      <c r="F149" s="504" t="s">
        <v>732</v>
      </c>
      <c r="G149" s="505" t="s">
        <v>731</v>
      </c>
      <c r="I149" s="506"/>
      <c r="J149" s="506"/>
      <c r="K149" s="506"/>
      <c r="L149" s="506"/>
      <c r="M149" s="506"/>
      <c r="O149" s="565"/>
      <c r="P149" s="565"/>
      <c r="Q149" s="565"/>
      <c r="R149" s="565"/>
      <c r="S149" s="565"/>
      <c r="T149" s="565"/>
      <c r="U149" s="565"/>
      <c r="V149" s="565"/>
      <c r="W149" s="565"/>
      <c r="X149" s="565"/>
      <c r="Y149" s="565"/>
      <c r="Z149" s="565"/>
      <c r="AA149" s="565"/>
      <c r="AB149" s="565"/>
      <c r="AC149" s="565"/>
      <c r="AD149" s="565"/>
      <c r="AE149" s="565"/>
      <c r="AF149" s="565"/>
      <c r="AG149" s="565"/>
      <c r="AH149" s="565"/>
    </row>
    <row r="150" spans="2:34" ht="39">
      <c r="C150" s="450"/>
      <c r="D150" s="451"/>
      <c r="E150" s="496" t="s">
        <v>1198</v>
      </c>
      <c r="F150" s="456">
        <v>2</v>
      </c>
      <c r="G150" s="457"/>
      <c r="I150" s="458">
        <v>3</v>
      </c>
      <c r="J150" s="459"/>
      <c r="K150" s="574"/>
      <c r="L150" s="566">
        <f>SUM(O150,Q150,S150,U150,W150,Y150,AA150,AC150,AE150,AG150)</f>
        <v>3</v>
      </c>
      <c r="M150" s="506"/>
      <c r="O150" s="565"/>
      <c r="P150" s="565"/>
      <c r="Q150" s="565"/>
      <c r="R150" s="565"/>
      <c r="S150" s="565">
        <v>1</v>
      </c>
      <c r="T150" s="565"/>
      <c r="U150" s="565">
        <v>1</v>
      </c>
      <c r="V150" s="565"/>
      <c r="W150" s="565"/>
      <c r="X150" s="565"/>
      <c r="Y150" s="565"/>
      <c r="Z150" s="565"/>
      <c r="AA150" s="565"/>
      <c r="AB150" s="565"/>
      <c r="AC150" s="565">
        <v>1</v>
      </c>
      <c r="AD150" s="565"/>
      <c r="AE150" s="565"/>
      <c r="AF150" s="565"/>
      <c r="AG150" s="565"/>
      <c r="AH150" s="565"/>
    </row>
    <row r="151" spans="2:34" ht="39">
      <c r="C151" s="450"/>
      <c r="D151" s="451"/>
      <c r="E151" s="496" t="s">
        <v>1199</v>
      </c>
      <c r="F151" s="456">
        <v>2</v>
      </c>
      <c r="G151" s="457"/>
      <c r="I151" s="458">
        <v>3</v>
      </c>
      <c r="J151" s="459"/>
      <c r="K151" s="574"/>
      <c r="L151" s="566">
        <f>SUM(O151,Q151,S151,U151,W151,Y151,AA151,AC151,AE151,AG151)</f>
        <v>3</v>
      </c>
      <c r="M151" s="506"/>
      <c r="O151" s="565"/>
      <c r="P151" s="565"/>
      <c r="Q151" s="565"/>
      <c r="R151" s="565"/>
      <c r="S151" s="565"/>
      <c r="T151" s="565"/>
      <c r="U151" s="565"/>
      <c r="V151" s="565"/>
      <c r="W151" s="565">
        <v>1</v>
      </c>
      <c r="X151" s="565"/>
      <c r="Y151" s="565">
        <v>0.5</v>
      </c>
      <c r="Z151" s="565"/>
      <c r="AA151" s="565"/>
      <c r="AB151" s="565"/>
      <c r="AC151" s="565"/>
      <c r="AD151" s="565"/>
      <c r="AE151" s="565">
        <v>1.5</v>
      </c>
      <c r="AF151" s="565"/>
      <c r="AG151" s="565"/>
      <c r="AH151" s="565"/>
    </row>
    <row r="152" spans="2:34">
      <c r="C152" s="450"/>
      <c r="D152" s="451"/>
      <c r="E152" s="496" t="s">
        <v>1200</v>
      </c>
      <c r="F152" s="456"/>
      <c r="G152" s="457"/>
      <c r="I152" s="461"/>
      <c r="J152" s="459"/>
      <c r="K152" s="506"/>
      <c r="L152" s="506"/>
      <c r="M152" s="506"/>
      <c r="O152" s="565"/>
      <c r="P152" s="565"/>
      <c r="Q152" s="565"/>
      <c r="R152" s="565"/>
      <c r="S152" s="565"/>
      <c r="T152" s="565"/>
      <c r="U152" s="565"/>
      <c r="V152" s="565"/>
      <c r="W152" s="565"/>
      <c r="X152" s="565"/>
      <c r="Y152" s="565"/>
      <c r="Z152" s="565"/>
      <c r="AA152" s="565"/>
      <c r="AB152" s="565"/>
      <c r="AC152" s="565"/>
      <c r="AD152" s="565"/>
      <c r="AE152" s="565"/>
      <c r="AF152" s="565"/>
      <c r="AG152" s="565"/>
      <c r="AH152" s="565"/>
    </row>
    <row r="153" spans="2:34" ht="17.45" customHeight="1">
      <c r="C153" s="450"/>
      <c r="D153" s="451" t="s">
        <v>1201</v>
      </c>
      <c r="E153" s="441"/>
      <c r="F153" s="456"/>
      <c r="G153" s="457"/>
      <c r="I153" s="463"/>
      <c r="J153" s="463"/>
      <c r="K153" s="449"/>
      <c r="L153" s="449"/>
      <c r="M153" s="449"/>
      <c r="O153" s="565"/>
      <c r="P153" s="565"/>
      <c r="Q153" s="565"/>
      <c r="R153" s="565"/>
      <c r="S153" s="565"/>
      <c r="T153" s="565"/>
      <c r="U153" s="565"/>
      <c r="V153" s="565"/>
      <c r="W153" s="565"/>
      <c r="X153" s="565"/>
      <c r="Y153" s="565"/>
      <c r="Z153" s="565"/>
      <c r="AA153" s="565"/>
      <c r="AB153" s="565"/>
      <c r="AC153" s="565"/>
      <c r="AD153" s="565"/>
      <c r="AE153" s="565"/>
      <c r="AF153" s="565"/>
      <c r="AG153" s="565"/>
      <c r="AH153" s="565"/>
    </row>
    <row r="154" spans="2:34" ht="17.45" customHeight="1">
      <c r="C154" s="450"/>
      <c r="D154" s="451"/>
      <c r="E154" s="496" t="s">
        <v>1202</v>
      </c>
      <c r="F154" s="456"/>
      <c r="G154" s="457">
        <v>2</v>
      </c>
      <c r="I154" s="461"/>
      <c r="J154" s="486">
        <v>4</v>
      </c>
      <c r="K154" s="449"/>
      <c r="L154" s="449"/>
      <c r="M154" s="571">
        <f>SUM(P154,R154,T154,V154,Z154,AB154,AD154,AF154,X154,AH154)</f>
        <v>4</v>
      </c>
      <c r="O154" s="565"/>
      <c r="P154" s="565"/>
      <c r="Q154" s="565"/>
      <c r="R154" s="565">
        <v>3</v>
      </c>
      <c r="S154" s="565"/>
      <c r="T154" s="565"/>
      <c r="U154" s="565"/>
      <c r="V154" s="570"/>
      <c r="W154" s="565"/>
      <c r="X154" s="565"/>
      <c r="Y154" s="570"/>
      <c r="Z154" s="570"/>
      <c r="AA154" s="570"/>
      <c r="AB154" s="570"/>
      <c r="AC154" s="565"/>
      <c r="AD154" s="565"/>
      <c r="AE154" s="565"/>
      <c r="AF154" s="565"/>
      <c r="AG154" s="565"/>
      <c r="AH154" s="565">
        <v>1</v>
      </c>
    </row>
    <row r="155" spans="2:34" ht="17.45" customHeight="1">
      <c r="C155" s="511"/>
      <c r="D155" s="451"/>
      <c r="E155" s="496" t="s">
        <v>1203</v>
      </c>
      <c r="F155" s="456"/>
      <c r="G155" s="457">
        <v>2</v>
      </c>
      <c r="I155" s="461"/>
      <c r="J155" s="486">
        <v>4</v>
      </c>
      <c r="K155" s="449"/>
      <c r="L155" s="449"/>
      <c r="M155" s="571">
        <f>SUM(P155,R155,T155,V155,Z155,AB155,AD155,AF155,X155,AH155)</f>
        <v>4</v>
      </c>
      <c r="O155" s="565"/>
      <c r="P155" s="565"/>
      <c r="Q155" s="565"/>
      <c r="R155" s="565"/>
      <c r="S155" s="565"/>
      <c r="T155" s="565"/>
      <c r="U155" s="565"/>
      <c r="V155" s="570"/>
      <c r="W155" s="565"/>
      <c r="X155" s="565"/>
      <c r="Y155" s="570"/>
      <c r="Z155" s="570"/>
      <c r="AA155" s="570"/>
      <c r="AB155" s="570">
        <v>1</v>
      </c>
      <c r="AC155" s="565"/>
      <c r="AD155" s="565"/>
      <c r="AE155" s="565"/>
      <c r="AF155" s="565">
        <v>2</v>
      </c>
      <c r="AG155" s="565"/>
      <c r="AH155" s="565">
        <v>1</v>
      </c>
    </row>
    <row r="156" spans="2:34" ht="17.45" customHeight="1">
      <c r="C156" s="511"/>
      <c r="D156" s="451"/>
      <c r="E156" s="496" t="s">
        <v>1204</v>
      </c>
      <c r="F156" s="456"/>
      <c r="G156" s="457">
        <v>2</v>
      </c>
      <c r="I156" s="461"/>
      <c r="J156" s="486">
        <v>3</v>
      </c>
      <c r="K156" s="449"/>
      <c r="L156" s="449"/>
      <c r="M156" s="571">
        <f>SUM(P156,R156,T156,V156,Z156,AB156,AD156,AF156,X156,AH156)</f>
        <v>3</v>
      </c>
      <c r="O156" s="565"/>
      <c r="P156" s="565"/>
      <c r="Q156" s="565"/>
      <c r="R156" s="565"/>
      <c r="S156" s="565"/>
      <c r="T156" s="565"/>
      <c r="U156" s="565"/>
      <c r="V156" s="570">
        <v>1</v>
      </c>
      <c r="W156" s="565"/>
      <c r="X156" s="565"/>
      <c r="Y156" s="570"/>
      <c r="Z156" s="570"/>
      <c r="AA156" s="570"/>
      <c r="AB156" s="570"/>
      <c r="AC156" s="565"/>
      <c r="AD156" s="565"/>
      <c r="AE156" s="565"/>
      <c r="AF156" s="565">
        <v>1</v>
      </c>
      <c r="AG156" s="565"/>
      <c r="AH156" s="565">
        <v>1</v>
      </c>
    </row>
    <row r="157" spans="2:34" ht="17.45" customHeight="1">
      <c r="C157" s="511"/>
      <c r="D157" s="451"/>
      <c r="E157" s="496" t="s">
        <v>1205</v>
      </c>
      <c r="F157" s="456"/>
      <c r="G157" s="457"/>
      <c r="I157" s="461"/>
      <c r="J157" s="501"/>
      <c r="K157" s="506"/>
      <c r="L157" s="506"/>
      <c r="M157" s="506"/>
      <c r="O157" s="565"/>
      <c r="P157" s="565"/>
      <c r="Q157" s="565"/>
      <c r="R157" s="565"/>
      <c r="S157" s="565"/>
      <c r="T157" s="565"/>
      <c r="U157" s="565"/>
      <c r="V157" s="565"/>
      <c r="W157" s="565"/>
      <c r="X157" s="565"/>
      <c r="Y157" s="565"/>
      <c r="Z157" s="565"/>
      <c r="AA157" s="565"/>
      <c r="AB157" s="565"/>
      <c r="AC157" s="565"/>
      <c r="AD157" s="565"/>
      <c r="AE157" s="565"/>
      <c r="AF157" s="565"/>
      <c r="AG157" s="565"/>
      <c r="AH157" s="565"/>
    </row>
    <row r="158" spans="2:34" ht="17.45" customHeight="1">
      <c r="C158" s="446" t="s">
        <v>1206</v>
      </c>
      <c r="D158" s="447"/>
      <c r="E158" s="448"/>
      <c r="F158" s="452" t="s">
        <v>732</v>
      </c>
      <c r="G158" s="453" t="s">
        <v>731</v>
      </c>
      <c r="I158" s="452" t="s">
        <v>732</v>
      </c>
      <c r="J158" s="453" t="s">
        <v>731</v>
      </c>
      <c r="K158" s="563"/>
      <c r="L158" s="563"/>
      <c r="M158" s="563"/>
      <c r="O158" s="561" t="s">
        <v>732</v>
      </c>
      <c r="P158" s="562" t="s">
        <v>731</v>
      </c>
      <c r="Q158" s="561" t="s">
        <v>732</v>
      </c>
      <c r="R158" s="562" t="s">
        <v>731</v>
      </c>
      <c r="S158" s="561" t="s">
        <v>732</v>
      </c>
      <c r="T158" s="562" t="s">
        <v>731</v>
      </c>
      <c r="U158" s="561" t="s">
        <v>732</v>
      </c>
      <c r="V158" s="562" t="s">
        <v>731</v>
      </c>
      <c r="W158" s="561" t="s">
        <v>732</v>
      </c>
      <c r="X158" s="560" t="s">
        <v>731</v>
      </c>
      <c r="Y158" s="561" t="s">
        <v>732</v>
      </c>
      <c r="Z158" s="562" t="s">
        <v>731</v>
      </c>
      <c r="AA158" s="561" t="s">
        <v>732</v>
      </c>
      <c r="AB158" s="562" t="s">
        <v>731</v>
      </c>
      <c r="AC158" s="561" t="s">
        <v>732</v>
      </c>
      <c r="AD158" s="562" t="s">
        <v>731</v>
      </c>
      <c r="AE158" s="561" t="s">
        <v>732</v>
      </c>
      <c r="AF158" s="562" t="s">
        <v>731</v>
      </c>
      <c r="AG158" s="561" t="s">
        <v>732</v>
      </c>
      <c r="AH158" s="560" t="s">
        <v>731</v>
      </c>
    </row>
    <row r="159" spans="2:34" ht="17.45" customHeight="1">
      <c r="C159" s="450"/>
      <c r="D159" s="451" t="s">
        <v>1207</v>
      </c>
      <c r="E159" s="441"/>
      <c r="F159" s="466"/>
      <c r="G159" s="473"/>
      <c r="I159" s="449"/>
      <c r="J159" s="449"/>
      <c r="K159" s="449"/>
      <c r="L159" s="449"/>
      <c r="M159" s="449"/>
      <c r="O159" s="565"/>
      <c r="P159" s="565"/>
      <c r="Q159" s="565"/>
      <c r="R159" s="565"/>
      <c r="S159" s="565"/>
      <c r="T159" s="565"/>
      <c r="U159" s="565"/>
      <c r="V159" s="565"/>
      <c r="W159" s="565"/>
      <c r="X159" s="565"/>
      <c r="Y159" s="565"/>
      <c r="Z159" s="565"/>
      <c r="AA159" s="565"/>
      <c r="AB159" s="565"/>
      <c r="AC159" s="565"/>
      <c r="AD159" s="565"/>
      <c r="AE159" s="565"/>
      <c r="AF159" s="565"/>
      <c r="AG159" s="565"/>
      <c r="AH159" s="565"/>
    </row>
    <row r="160" spans="2:34" ht="17.45" customHeight="1">
      <c r="C160" s="450"/>
      <c r="D160" s="451"/>
      <c r="E160" s="496" t="s">
        <v>1208</v>
      </c>
      <c r="F160" s="456">
        <v>2</v>
      </c>
      <c r="G160" s="457"/>
      <c r="I160" s="458">
        <v>3</v>
      </c>
      <c r="J160" s="459"/>
      <c r="K160" s="574"/>
      <c r="L160" s="577">
        <f>SUM(O160,Q160,S160,U160,W160,Y160,AA160,AC160,AE160,AG160)</f>
        <v>3</v>
      </c>
      <c r="M160" s="506"/>
      <c r="O160" s="565"/>
      <c r="P160" s="565"/>
      <c r="Q160" s="565"/>
      <c r="R160" s="565"/>
      <c r="S160" s="565"/>
      <c r="T160" s="565"/>
      <c r="U160" s="565">
        <v>0.5</v>
      </c>
      <c r="V160" s="565"/>
      <c r="W160" s="565">
        <v>0.5</v>
      </c>
      <c r="X160" s="565"/>
      <c r="Y160" s="565"/>
      <c r="Z160" s="565"/>
      <c r="AA160" s="565"/>
      <c r="AB160" s="565"/>
      <c r="AC160" s="565">
        <v>1</v>
      </c>
      <c r="AD160" s="565"/>
      <c r="AE160" s="565">
        <v>1</v>
      </c>
      <c r="AF160" s="565"/>
      <c r="AG160" s="565"/>
      <c r="AH160" s="565"/>
    </row>
    <row r="161" spans="3:34" ht="17.45" customHeight="1">
      <c r="C161" s="450"/>
      <c r="D161" s="451" t="s">
        <v>1209</v>
      </c>
      <c r="E161" s="441"/>
      <c r="F161" s="456"/>
      <c r="G161" s="457"/>
      <c r="I161" s="463"/>
      <c r="J161" s="463"/>
      <c r="K161" s="449"/>
      <c r="L161" s="449"/>
      <c r="M161" s="506"/>
      <c r="O161" s="565"/>
      <c r="P161" s="565"/>
      <c r="Q161" s="565"/>
      <c r="R161" s="565"/>
      <c r="S161" s="565"/>
      <c r="T161" s="565"/>
      <c r="U161" s="565"/>
      <c r="V161" s="565"/>
      <c r="W161" s="565"/>
      <c r="X161" s="565"/>
      <c r="Y161" s="565"/>
      <c r="Z161" s="565"/>
      <c r="AA161" s="565"/>
      <c r="AB161" s="565"/>
      <c r="AC161" s="565"/>
      <c r="AD161" s="565"/>
      <c r="AE161" s="565"/>
      <c r="AF161" s="565"/>
      <c r="AG161" s="565"/>
      <c r="AH161" s="565"/>
    </row>
    <row r="162" spans="3:34" ht="38.25">
      <c r="C162" s="450"/>
      <c r="D162" s="513"/>
      <c r="E162" s="455" t="s">
        <v>1210</v>
      </c>
      <c r="F162" s="456">
        <v>2</v>
      </c>
      <c r="G162" s="457"/>
      <c r="I162" s="460">
        <v>4</v>
      </c>
      <c r="J162" s="459"/>
      <c r="K162" s="574"/>
      <c r="L162" s="577">
        <f>SUM(O162,Q162,S162,U162,W162,Y162,AA162,AC162,AE162,AG162)</f>
        <v>3</v>
      </c>
      <c r="M162" s="506"/>
      <c r="O162" s="565"/>
      <c r="P162" s="565"/>
      <c r="Q162" s="565"/>
      <c r="R162" s="565"/>
      <c r="S162" s="565"/>
      <c r="T162" s="565"/>
      <c r="U162" s="565">
        <v>1</v>
      </c>
      <c r="V162" s="565"/>
      <c r="W162" s="565">
        <v>0.5</v>
      </c>
      <c r="X162" s="565"/>
      <c r="Y162" s="565"/>
      <c r="Z162" s="565"/>
      <c r="AA162" s="565">
        <v>0.5</v>
      </c>
      <c r="AB162" s="565"/>
      <c r="AC162" s="565">
        <v>0.5</v>
      </c>
      <c r="AD162" s="565"/>
      <c r="AE162" s="565">
        <v>0.5</v>
      </c>
      <c r="AF162" s="565"/>
      <c r="AG162" s="565"/>
      <c r="AH162" s="565"/>
    </row>
    <row r="163" spans="3:34" ht="17.45" customHeight="1">
      <c r="C163" s="450"/>
      <c r="D163" s="451" t="s">
        <v>1211</v>
      </c>
      <c r="E163" s="441"/>
      <c r="F163" s="456"/>
      <c r="G163" s="457"/>
      <c r="I163" s="463"/>
      <c r="J163" s="463"/>
      <c r="K163" s="449"/>
      <c r="L163" s="449"/>
      <c r="M163" s="449"/>
      <c r="O163" s="565"/>
      <c r="P163" s="565"/>
      <c r="Q163" s="565"/>
      <c r="R163" s="565"/>
      <c r="S163" s="565"/>
      <c r="T163" s="565"/>
      <c r="U163" s="565"/>
      <c r="V163" s="565"/>
      <c r="W163" s="565"/>
      <c r="X163" s="565"/>
      <c r="Y163" s="565"/>
      <c r="Z163" s="565"/>
      <c r="AA163" s="565"/>
      <c r="AB163" s="565"/>
      <c r="AC163" s="565"/>
      <c r="AD163" s="565"/>
      <c r="AE163" s="565"/>
      <c r="AF163" s="565"/>
      <c r="AG163" s="565"/>
      <c r="AH163" s="565"/>
    </row>
    <row r="164" spans="3:34" ht="38.25">
      <c r="C164" s="450"/>
      <c r="D164" s="451"/>
      <c r="E164" s="455" t="s">
        <v>1212</v>
      </c>
      <c r="F164" s="456">
        <v>2</v>
      </c>
      <c r="G164" s="457"/>
      <c r="I164" s="460">
        <v>4</v>
      </c>
      <c r="J164" s="486"/>
      <c r="K164" s="449"/>
      <c r="L164" s="577">
        <f>SUM(O164,Q164,S164,U164,W164,Y164,AA164,AC164,AE164,AG164)</f>
        <v>4</v>
      </c>
      <c r="M164" s="506"/>
      <c r="O164" s="458">
        <v>2</v>
      </c>
      <c r="P164" s="565"/>
      <c r="Q164" s="565"/>
      <c r="R164" s="565"/>
      <c r="S164" s="565"/>
      <c r="T164" s="565"/>
      <c r="U164" s="565"/>
      <c r="V164" s="565"/>
      <c r="W164" s="565"/>
      <c r="X164" s="565"/>
      <c r="Y164" s="565">
        <v>0.5</v>
      </c>
      <c r="Z164" s="565"/>
      <c r="AA164" s="565"/>
      <c r="AB164" s="565"/>
      <c r="AC164" s="565">
        <v>1</v>
      </c>
      <c r="AD164" s="565"/>
      <c r="AE164" s="565">
        <v>0.5</v>
      </c>
      <c r="AF164" s="565"/>
      <c r="AG164" s="565"/>
      <c r="AH164" s="565"/>
    </row>
    <row r="165" spans="3:34" ht="17.45" customHeight="1">
      <c r="C165" s="450"/>
      <c r="D165" s="451"/>
      <c r="E165" s="455" t="s">
        <v>1213</v>
      </c>
      <c r="F165" s="456">
        <v>2</v>
      </c>
      <c r="G165" s="457"/>
      <c r="I165" s="458">
        <v>4</v>
      </c>
      <c r="J165" s="486"/>
      <c r="K165" s="449"/>
      <c r="L165" s="577">
        <f>SUM(O165,Q165,S165,U165,W165,Y165,AA165,AC165,AE165,AG165)</f>
        <v>2.5</v>
      </c>
      <c r="M165" s="506"/>
      <c r="O165" s="458">
        <v>1</v>
      </c>
      <c r="P165" s="565"/>
      <c r="Q165" s="565"/>
      <c r="R165" s="565"/>
      <c r="S165" s="565"/>
      <c r="T165" s="565"/>
      <c r="U165" s="565"/>
      <c r="V165" s="565"/>
      <c r="W165" s="565"/>
      <c r="X165" s="565"/>
      <c r="Y165" s="565">
        <v>0.5</v>
      </c>
      <c r="Z165" s="565"/>
      <c r="AA165" s="565"/>
      <c r="AB165" s="565"/>
      <c r="AC165" s="565"/>
      <c r="AD165" s="565"/>
      <c r="AE165" s="565">
        <v>1</v>
      </c>
      <c r="AF165" s="565"/>
      <c r="AG165" s="565"/>
      <c r="AH165" s="565"/>
    </row>
    <row r="166" spans="3:34" ht="17.45" customHeight="1">
      <c r="C166" s="446" t="s">
        <v>1214</v>
      </c>
      <c r="D166" s="447"/>
      <c r="E166" s="448"/>
      <c r="F166" s="452" t="s">
        <v>732</v>
      </c>
      <c r="G166" s="453" t="s">
        <v>731</v>
      </c>
      <c r="I166" s="452" t="s">
        <v>732</v>
      </c>
      <c r="J166" s="453" t="s">
        <v>731</v>
      </c>
      <c r="K166" s="563"/>
      <c r="L166" s="563"/>
      <c r="M166" s="563"/>
      <c r="O166" s="561" t="s">
        <v>732</v>
      </c>
      <c r="P166" s="562" t="s">
        <v>731</v>
      </c>
      <c r="Q166" s="561" t="s">
        <v>732</v>
      </c>
      <c r="R166" s="562" t="s">
        <v>731</v>
      </c>
      <c r="S166" s="561" t="s">
        <v>732</v>
      </c>
      <c r="T166" s="562" t="s">
        <v>731</v>
      </c>
      <c r="U166" s="561" t="s">
        <v>732</v>
      </c>
      <c r="V166" s="562" t="s">
        <v>731</v>
      </c>
      <c r="W166" s="561" t="s">
        <v>732</v>
      </c>
      <c r="X166" s="560" t="s">
        <v>731</v>
      </c>
      <c r="Y166" s="561" t="s">
        <v>732</v>
      </c>
      <c r="Z166" s="562" t="s">
        <v>731</v>
      </c>
      <c r="AA166" s="561" t="s">
        <v>732</v>
      </c>
      <c r="AB166" s="562" t="s">
        <v>731</v>
      </c>
      <c r="AC166" s="561" t="s">
        <v>732</v>
      </c>
      <c r="AD166" s="562" t="s">
        <v>731</v>
      </c>
      <c r="AE166" s="561" t="s">
        <v>732</v>
      </c>
      <c r="AF166" s="562" t="s">
        <v>731</v>
      </c>
      <c r="AG166" s="561" t="s">
        <v>732</v>
      </c>
      <c r="AH166" s="560" t="s">
        <v>731</v>
      </c>
    </row>
    <row r="167" spans="3:34" ht="17.45" customHeight="1">
      <c r="C167" s="450"/>
      <c r="D167" s="451" t="s">
        <v>1215</v>
      </c>
      <c r="E167" s="441"/>
      <c r="F167" s="466"/>
      <c r="G167" s="473"/>
      <c r="I167" s="474"/>
      <c r="J167" s="474"/>
      <c r="K167" s="449"/>
      <c r="L167" s="449"/>
      <c r="M167" s="449"/>
      <c r="O167" s="565"/>
      <c r="P167" s="565"/>
      <c r="Q167" s="565"/>
      <c r="R167" s="565"/>
      <c r="S167" s="565"/>
      <c r="T167" s="565"/>
      <c r="U167" s="565"/>
      <c r="V167" s="565"/>
      <c r="W167" s="565"/>
      <c r="X167" s="565"/>
      <c r="Y167" s="565"/>
      <c r="Z167" s="565"/>
      <c r="AA167" s="565"/>
      <c r="AB167" s="565"/>
      <c r="AC167" s="565"/>
      <c r="AD167" s="565"/>
      <c r="AE167" s="565"/>
      <c r="AF167" s="565"/>
      <c r="AG167" s="565"/>
      <c r="AH167" s="565"/>
    </row>
    <row r="168" spans="3:34" ht="26.25">
      <c r="C168" s="450"/>
      <c r="D168" s="451"/>
      <c r="E168" s="496" t="s">
        <v>1216</v>
      </c>
      <c r="F168" s="456"/>
      <c r="G168" s="457">
        <v>2</v>
      </c>
      <c r="I168" s="461"/>
      <c r="J168" s="486">
        <v>4</v>
      </c>
      <c r="K168" s="449"/>
      <c r="L168" s="449"/>
      <c r="M168" s="571">
        <f>SUM(P168,R168,T168,V168,Z168,AB168,AD168,AF168,X168,AH168)</f>
        <v>4</v>
      </c>
      <c r="O168" s="565"/>
      <c r="P168" s="565"/>
      <c r="Q168" s="565"/>
      <c r="R168" s="565"/>
      <c r="S168" s="565"/>
      <c r="T168" s="565"/>
      <c r="U168" s="565"/>
      <c r="V168" s="565"/>
      <c r="W168" s="565"/>
      <c r="X168" s="565">
        <v>2</v>
      </c>
      <c r="Y168" s="565"/>
      <c r="Z168" s="570">
        <v>2</v>
      </c>
      <c r="AA168" s="565"/>
      <c r="AB168" s="565"/>
      <c r="AC168" s="565"/>
      <c r="AD168" s="565"/>
      <c r="AE168" s="565"/>
      <c r="AF168" s="565"/>
      <c r="AG168" s="565"/>
      <c r="AH168" s="565"/>
    </row>
    <row r="169" spans="3:34">
      <c r="C169" s="450"/>
      <c r="D169" s="451"/>
      <c r="E169" s="496" t="s">
        <v>1217</v>
      </c>
      <c r="F169" s="456"/>
      <c r="G169" s="457">
        <v>2</v>
      </c>
      <c r="I169" s="461"/>
      <c r="J169" s="486">
        <v>4</v>
      </c>
      <c r="K169" s="449"/>
      <c r="L169" s="449"/>
      <c r="M169" s="571">
        <f>SUM(P169,R169,T169,V169,Z169,AB169,AD169,AF169,X169,AH169)</f>
        <v>4</v>
      </c>
      <c r="O169" s="565"/>
      <c r="P169" s="565"/>
      <c r="Q169" s="565"/>
      <c r="R169" s="565"/>
      <c r="S169" s="565"/>
      <c r="T169" s="565"/>
      <c r="U169" s="565"/>
      <c r="V169" s="565"/>
      <c r="W169" s="565"/>
      <c r="X169" s="565">
        <v>2</v>
      </c>
      <c r="Y169" s="565"/>
      <c r="Z169" s="570">
        <v>2</v>
      </c>
      <c r="AA169" s="565"/>
      <c r="AB169" s="565"/>
      <c r="AC169" s="565"/>
      <c r="AD169" s="565"/>
      <c r="AE169" s="565"/>
      <c r="AF169" s="565"/>
      <c r="AG169" s="565"/>
      <c r="AH169" s="565"/>
    </row>
    <row r="170" spans="3:34" ht="26.25">
      <c r="C170" s="450"/>
      <c r="D170" s="451"/>
      <c r="E170" s="496" t="s">
        <v>1218</v>
      </c>
      <c r="F170" s="456"/>
      <c r="G170" s="457">
        <v>2</v>
      </c>
      <c r="I170" s="461"/>
      <c r="J170" s="486">
        <v>4</v>
      </c>
      <c r="K170" s="449"/>
      <c r="L170" s="449"/>
      <c r="M170" s="571">
        <f>SUM(P170,R170,T170,V170,Z170,AB170,AD170,AF170,X170,AH170)</f>
        <v>4</v>
      </c>
      <c r="O170" s="565"/>
      <c r="P170" s="565"/>
      <c r="Q170" s="565"/>
      <c r="R170" s="565"/>
      <c r="S170" s="565"/>
      <c r="T170" s="565"/>
      <c r="U170" s="565"/>
      <c r="V170" s="565"/>
      <c r="W170" s="565"/>
      <c r="X170" s="565">
        <v>2</v>
      </c>
      <c r="Y170" s="565"/>
      <c r="Z170" s="565"/>
      <c r="AA170" s="565"/>
      <c r="AB170" s="565"/>
      <c r="AC170" s="565"/>
      <c r="AD170" s="565"/>
      <c r="AE170" s="565"/>
      <c r="AF170" s="565">
        <v>2</v>
      </c>
      <c r="AG170" s="565"/>
      <c r="AH170" s="565"/>
    </row>
    <row r="171" spans="3:34" ht="26.25">
      <c r="C171" s="450"/>
      <c r="D171" s="451"/>
      <c r="E171" s="496" t="s">
        <v>1219</v>
      </c>
      <c r="F171" s="456"/>
      <c r="G171" s="457"/>
      <c r="I171" s="461"/>
      <c r="J171" s="459"/>
      <c r="K171" s="506"/>
      <c r="L171" s="506"/>
      <c r="M171" s="506"/>
      <c r="O171" s="565"/>
      <c r="P171" s="565"/>
      <c r="Q171" s="565"/>
      <c r="R171" s="565"/>
      <c r="S171" s="565"/>
      <c r="T171" s="565"/>
      <c r="U171" s="565"/>
      <c r="V171" s="565"/>
      <c r="W171" s="565"/>
      <c r="X171" s="565"/>
      <c r="Y171" s="565"/>
      <c r="Z171" s="565"/>
      <c r="AA171" s="565"/>
      <c r="AB171" s="565"/>
      <c r="AC171" s="565"/>
      <c r="AD171" s="565"/>
      <c r="AE171" s="565"/>
      <c r="AF171" s="565"/>
      <c r="AG171" s="565"/>
      <c r="AH171" s="565"/>
    </row>
    <row r="172" spans="3:34" ht="17.45" customHeight="1">
      <c r="C172" s="450"/>
      <c r="D172" s="451"/>
      <c r="E172" s="485" t="s">
        <v>1220</v>
      </c>
      <c r="F172" s="456"/>
      <c r="G172" s="457"/>
      <c r="I172" s="461"/>
      <c r="J172" s="459"/>
      <c r="K172" s="506"/>
      <c r="L172" s="506"/>
      <c r="M172" s="506"/>
      <c r="O172" s="565"/>
      <c r="P172" s="565"/>
      <c r="Q172" s="565"/>
      <c r="R172" s="565"/>
      <c r="S172" s="565"/>
      <c r="T172" s="565"/>
      <c r="U172" s="565"/>
      <c r="V172" s="565"/>
      <c r="W172" s="565"/>
      <c r="X172" s="565"/>
      <c r="Y172" s="565"/>
      <c r="Z172" s="565"/>
      <c r="AA172" s="565"/>
      <c r="AB172" s="565"/>
      <c r="AC172" s="565"/>
      <c r="AD172" s="565"/>
      <c r="AE172" s="565"/>
      <c r="AF172" s="565"/>
      <c r="AG172" s="565"/>
      <c r="AH172" s="565"/>
    </row>
    <row r="173" spans="3:34" ht="39">
      <c r="C173" s="450"/>
      <c r="D173" s="451"/>
      <c r="E173" s="496" t="s">
        <v>1221</v>
      </c>
      <c r="F173" s="456"/>
      <c r="G173" s="457">
        <v>2</v>
      </c>
      <c r="I173" s="461"/>
      <c r="J173" s="486">
        <v>5</v>
      </c>
      <c r="K173" s="449"/>
      <c r="L173" s="449"/>
      <c r="M173" s="571">
        <f>SUM(P173,R173,T173,V173,Z173,AB173,AD173,AF173,X173,AH173)</f>
        <v>5</v>
      </c>
      <c r="O173" s="565"/>
      <c r="P173" s="565"/>
      <c r="Q173" s="565"/>
      <c r="R173" s="565"/>
      <c r="S173" s="565"/>
      <c r="T173" s="565"/>
      <c r="U173" s="565"/>
      <c r="V173" s="565"/>
      <c r="W173" s="565"/>
      <c r="X173" s="565">
        <v>1</v>
      </c>
      <c r="Y173" s="565"/>
      <c r="Z173" s="565"/>
      <c r="AA173" s="565"/>
      <c r="AB173" s="565"/>
      <c r="AC173" s="565"/>
      <c r="AD173" s="565"/>
      <c r="AE173" s="565"/>
      <c r="AF173" s="565">
        <v>4</v>
      </c>
      <c r="AG173" s="565"/>
      <c r="AH173" s="565"/>
    </row>
    <row r="174" spans="3:34" ht="17.45" customHeight="1">
      <c r="C174" s="450"/>
      <c r="D174" s="451" t="s">
        <v>1222</v>
      </c>
      <c r="E174" s="441"/>
      <c r="F174" s="466"/>
      <c r="G174" s="473"/>
      <c r="I174" s="463"/>
      <c r="J174" s="463"/>
      <c r="K174" s="449"/>
      <c r="L174" s="449"/>
      <c r="M174" s="449"/>
      <c r="O174" s="565"/>
      <c r="P174" s="565"/>
      <c r="Q174" s="565"/>
      <c r="R174" s="565"/>
      <c r="S174" s="565"/>
      <c r="T174" s="565"/>
      <c r="U174" s="565"/>
      <c r="V174" s="565"/>
      <c r="W174" s="565"/>
      <c r="X174" s="565"/>
      <c r="Y174" s="565"/>
      <c r="Z174" s="565"/>
      <c r="AA174" s="565"/>
      <c r="AB174" s="565"/>
      <c r="AC174" s="565"/>
      <c r="AD174" s="565"/>
      <c r="AE174" s="565"/>
      <c r="AF174" s="565"/>
      <c r="AG174" s="565"/>
      <c r="AH174" s="565"/>
    </row>
    <row r="175" spans="3:34" ht="26.25">
      <c r="C175" s="450"/>
      <c r="D175" s="451"/>
      <c r="E175" s="496" t="s">
        <v>1223</v>
      </c>
      <c r="F175" s="456"/>
      <c r="G175" s="457"/>
      <c r="I175" s="461"/>
      <c r="J175" s="459"/>
      <c r="K175" s="506"/>
      <c r="L175" s="506"/>
      <c r="M175" s="506"/>
      <c r="O175" s="565"/>
      <c r="P175" s="565"/>
      <c r="Q175" s="565"/>
      <c r="R175" s="565"/>
      <c r="S175" s="565"/>
      <c r="T175" s="565"/>
      <c r="U175" s="565"/>
      <c r="V175" s="565"/>
      <c r="W175" s="565"/>
      <c r="X175" s="565"/>
      <c r="Y175" s="565"/>
      <c r="Z175" s="565"/>
      <c r="AA175" s="565"/>
      <c r="AB175" s="565"/>
      <c r="AC175" s="565"/>
      <c r="AD175" s="565"/>
      <c r="AE175" s="565"/>
      <c r="AF175" s="565"/>
      <c r="AG175" s="565"/>
      <c r="AH175" s="565"/>
    </row>
    <row r="176" spans="3:34" ht="17.45" customHeight="1">
      <c r="C176" s="450"/>
      <c r="D176" s="451"/>
      <c r="E176" s="485" t="s">
        <v>1224</v>
      </c>
      <c r="F176" s="456"/>
      <c r="G176" s="457"/>
      <c r="I176" s="461"/>
      <c r="J176" s="459"/>
      <c r="K176" s="506"/>
      <c r="L176" s="506"/>
      <c r="M176" s="506"/>
      <c r="O176" s="565"/>
      <c r="P176" s="565"/>
      <c r="Q176" s="565"/>
      <c r="R176" s="565"/>
      <c r="S176" s="565"/>
      <c r="T176" s="565"/>
      <c r="U176" s="565"/>
      <c r="V176" s="565"/>
      <c r="W176" s="565"/>
      <c r="X176" s="565"/>
      <c r="Y176" s="565"/>
      <c r="Z176" s="565"/>
      <c r="AA176" s="565"/>
      <c r="AB176" s="565"/>
      <c r="AC176" s="565"/>
      <c r="AD176" s="565"/>
      <c r="AE176" s="565"/>
      <c r="AF176" s="565"/>
      <c r="AG176" s="565"/>
      <c r="AH176" s="565"/>
    </row>
    <row r="177" spans="2:34" ht="17.45" customHeight="1">
      <c r="C177" s="450"/>
      <c r="D177" s="451"/>
      <c r="E177" s="496" t="s">
        <v>1225</v>
      </c>
      <c r="F177" s="456"/>
      <c r="G177" s="457"/>
      <c r="I177" s="461"/>
      <c r="J177" s="459"/>
      <c r="K177" s="506"/>
      <c r="L177" s="506"/>
      <c r="M177" s="506"/>
      <c r="O177" s="565"/>
      <c r="P177" s="565"/>
      <c r="Q177" s="565"/>
      <c r="R177" s="565"/>
      <c r="S177" s="565"/>
      <c r="T177" s="565"/>
      <c r="U177" s="565"/>
      <c r="V177" s="565"/>
      <c r="W177" s="565"/>
      <c r="X177" s="565"/>
      <c r="Y177" s="565"/>
      <c r="Z177" s="565"/>
      <c r="AA177" s="565"/>
      <c r="AB177" s="565"/>
      <c r="AC177" s="565"/>
      <c r="AD177" s="565"/>
      <c r="AE177" s="565"/>
      <c r="AF177" s="565"/>
      <c r="AG177" s="565"/>
      <c r="AH177" s="565"/>
    </row>
    <row r="178" spans="2:34" ht="17.45" customHeight="1">
      <c r="C178" s="450"/>
      <c r="D178" s="451"/>
      <c r="E178" s="496" t="s">
        <v>1226</v>
      </c>
      <c r="F178" s="456"/>
      <c r="G178" s="457"/>
      <c r="I178" s="461"/>
      <c r="J178" s="459"/>
      <c r="K178" s="506"/>
      <c r="L178" s="506"/>
      <c r="M178" s="506"/>
      <c r="O178" s="565"/>
      <c r="P178" s="565"/>
      <c r="Q178" s="565"/>
      <c r="R178" s="565"/>
      <c r="S178" s="565"/>
      <c r="T178" s="565"/>
      <c r="U178" s="565"/>
      <c r="V178" s="565"/>
      <c r="W178" s="565"/>
      <c r="X178" s="565"/>
      <c r="Y178" s="565"/>
      <c r="Z178" s="565"/>
      <c r="AA178" s="565"/>
      <c r="AB178" s="565"/>
      <c r="AC178" s="565"/>
      <c r="AD178" s="565"/>
      <c r="AE178" s="565"/>
      <c r="AF178" s="565"/>
      <c r="AG178" s="565"/>
      <c r="AH178" s="565"/>
    </row>
    <row r="179" spans="2:34" ht="17.45" customHeight="1">
      <c r="C179" s="450"/>
      <c r="D179" s="451" t="s">
        <v>1227</v>
      </c>
      <c r="E179" s="503"/>
      <c r="F179" s="466"/>
      <c r="G179" s="473"/>
      <c r="I179" s="463"/>
      <c r="J179" s="463"/>
      <c r="K179" s="449"/>
      <c r="L179" s="449"/>
      <c r="M179" s="449"/>
      <c r="O179" s="565"/>
      <c r="P179" s="565"/>
      <c r="Q179" s="565"/>
      <c r="R179" s="565"/>
      <c r="S179" s="565"/>
      <c r="T179" s="565"/>
      <c r="U179" s="565"/>
      <c r="V179" s="565"/>
      <c r="W179" s="565"/>
      <c r="X179" s="565"/>
      <c r="Y179" s="565"/>
      <c r="Z179" s="565"/>
      <c r="AA179" s="565"/>
      <c r="AB179" s="565"/>
      <c r="AC179" s="565"/>
      <c r="AD179" s="565"/>
      <c r="AE179" s="565"/>
      <c r="AF179" s="565"/>
      <c r="AG179" s="565"/>
      <c r="AH179" s="565"/>
    </row>
    <row r="180" spans="2:34" ht="17.45" customHeight="1">
      <c r="C180" s="450"/>
      <c r="D180" s="451"/>
      <c r="E180" s="496" t="s">
        <v>1228</v>
      </c>
      <c r="F180" s="456"/>
      <c r="G180" s="457">
        <v>2</v>
      </c>
      <c r="I180" s="461"/>
      <c r="J180" s="486">
        <v>4</v>
      </c>
      <c r="K180" s="449"/>
      <c r="L180" s="449"/>
      <c r="M180" s="571">
        <f>SUM(P180,R180,T180,V180,Z180,AB180,AD180,AF180,X180,AH180)</f>
        <v>4</v>
      </c>
      <c r="O180" s="565"/>
      <c r="P180" s="565"/>
      <c r="Q180" s="565"/>
      <c r="R180" s="565"/>
      <c r="S180" s="565"/>
      <c r="T180" s="565"/>
      <c r="U180" s="565"/>
      <c r="V180" s="565">
        <v>4</v>
      </c>
      <c r="W180" s="565"/>
      <c r="X180" s="565"/>
      <c r="Y180" s="565"/>
      <c r="Z180" s="565"/>
      <c r="AA180" s="565"/>
      <c r="AB180" s="565"/>
      <c r="AC180" s="565"/>
      <c r="AD180" s="565"/>
      <c r="AE180" s="565"/>
      <c r="AF180" s="565"/>
      <c r="AG180" s="565"/>
      <c r="AH180" s="565"/>
    </row>
    <row r="181" spans="2:34" ht="17.45" customHeight="1">
      <c r="C181" s="450"/>
      <c r="D181" s="451"/>
      <c r="E181" s="496" t="s">
        <v>1229</v>
      </c>
      <c r="F181" s="456"/>
      <c r="G181" s="457">
        <v>2</v>
      </c>
      <c r="I181" s="461"/>
      <c r="J181" s="486">
        <v>4</v>
      </c>
      <c r="K181" s="449"/>
      <c r="L181" s="449"/>
      <c r="M181" s="571">
        <f>SUM(P181,R181,T181,V181,Z181,AB181,AD181,AF181,X181,AH181)</f>
        <v>4</v>
      </c>
      <c r="O181" s="565"/>
      <c r="P181" s="565"/>
      <c r="Q181" s="565"/>
      <c r="R181" s="565"/>
      <c r="S181" s="565"/>
      <c r="T181" s="565"/>
      <c r="U181" s="565"/>
      <c r="V181" s="565">
        <v>4</v>
      </c>
      <c r="W181" s="565"/>
      <c r="X181" s="565"/>
      <c r="Y181" s="565"/>
      <c r="Z181" s="565"/>
      <c r="AA181" s="565"/>
      <c r="AB181" s="565"/>
      <c r="AC181" s="565"/>
      <c r="AD181" s="565"/>
      <c r="AE181" s="565"/>
      <c r="AF181" s="565"/>
      <c r="AG181" s="565"/>
      <c r="AH181" s="565"/>
    </row>
    <row r="182" spans="2:34" ht="17.45" customHeight="1">
      <c r="C182" s="450"/>
      <c r="D182" s="451"/>
      <c r="E182" s="496" t="s">
        <v>1230</v>
      </c>
      <c r="F182" s="456"/>
      <c r="G182" s="457">
        <v>2</v>
      </c>
      <c r="I182" s="461"/>
      <c r="J182" s="486">
        <v>4</v>
      </c>
      <c r="K182" s="449"/>
      <c r="L182" s="449"/>
      <c r="M182" s="571">
        <f>SUM(P182,R182,T182,V182,Z182,AB182,AD182,AF182,X182,AH182)</f>
        <v>4</v>
      </c>
      <c r="O182" s="565"/>
      <c r="P182" s="565"/>
      <c r="Q182" s="565"/>
      <c r="R182" s="565"/>
      <c r="S182" s="565"/>
      <c r="T182" s="565"/>
      <c r="U182" s="565"/>
      <c r="V182" s="565"/>
      <c r="W182" s="565"/>
      <c r="X182" s="565">
        <v>2</v>
      </c>
      <c r="Y182" s="565"/>
      <c r="Z182" s="565"/>
      <c r="AA182" s="565"/>
      <c r="AB182" s="565"/>
      <c r="AC182" s="565"/>
      <c r="AD182" s="565"/>
      <c r="AE182" s="565"/>
      <c r="AF182" s="565">
        <v>2</v>
      </c>
      <c r="AG182" s="565"/>
      <c r="AH182" s="565"/>
    </row>
    <row r="183" spans="2:34" ht="17.45" customHeight="1">
      <c r="C183" s="450"/>
      <c r="D183" s="451"/>
      <c r="E183" s="496" t="s">
        <v>1231</v>
      </c>
      <c r="F183" s="456"/>
      <c r="G183" s="457"/>
      <c r="I183" s="461"/>
      <c r="J183" s="459"/>
      <c r="K183" s="506"/>
      <c r="L183" s="506"/>
      <c r="M183" s="506"/>
      <c r="O183" s="565"/>
      <c r="P183" s="565"/>
      <c r="Q183" s="565"/>
      <c r="R183" s="565"/>
      <c r="S183" s="565"/>
      <c r="T183" s="565"/>
      <c r="U183" s="565"/>
      <c r="V183" s="565"/>
      <c r="W183" s="565"/>
      <c r="X183" s="565"/>
      <c r="Y183" s="565"/>
      <c r="Z183" s="565"/>
      <c r="AA183" s="565"/>
      <c r="AB183" s="565"/>
      <c r="AC183" s="565"/>
      <c r="AD183" s="565"/>
      <c r="AE183" s="565"/>
      <c r="AF183" s="565"/>
      <c r="AG183" s="565"/>
      <c r="AH183" s="565"/>
    </row>
    <row r="184" spans="2:34" ht="17.45" customHeight="1">
      <c r="C184" s="450"/>
      <c r="D184" s="451" t="s">
        <v>1232</v>
      </c>
      <c r="E184" s="441"/>
      <c r="F184" s="466"/>
      <c r="G184" s="473"/>
      <c r="I184" s="463"/>
      <c r="J184" s="463"/>
      <c r="K184" s="449"/>
      <c r="L184" s="449"/>
      <c r="M184" s="449"/>
      <c r="O184" s="565"/>
      <c r="P184" s="565"/>
      <c r="Q184" s="565"/>
      <c r="R184" s="565"/>
      <c r="S184" s="565"/>
      <c r="T184" s="565"/>
      <c r="U184" s="565"/>
      <c r="V184" s="565"/>
      <c r="W184" s="565"/>
      <c r="X184" s="565"/>
      <c r="Y184" s="565"/>
      <c r="Z184" s="565"/>
      <c r="AA184" s="565"/>
      <c r="AB184" s="565"/>
      <c r="AC184" s="565"/>
      <c r="AD184" s="565"/>
      <c r="AE184" s="565"/>
      <c r="AF184" s="565"/>
      <c r="AG184" s="565"/>
      <c r="AH184" s="565"/>
    </row>
    <row r="185" spans="2:34" ht="17.45" customHeight="1">
      <c r="C185" s="450"/>
      <c r="D185" s="451"/>
      <c r="E185" s="496" t="s">
        <v>1233</v>
      </c>
      <c r="F185" s="456"/>
      <c r="G185" s="457"/>
      <c r="I185" s="461"/>
      <c r="J185" s="459"/>
      <c r="K185" s="506"/>
      <c r="L185" s="506"/>
      <c r="M185" s="506"/>
      <c r="O185" s="565"/>
      <c r="P185" s="565"/>
      <c r="Q185" s="565"/>
      <c r="R185" s="565"/>
      <c r="S185" s="565"/>
      <c r="T185" s="565"/>
      <c r="U185" s="565"/>
      <c r="V185" s="565"/>
      <c r="W185" s="565"/>
      <c r="X185" s="565"/>
      <c r="Y185" s="565"/>
      <c r="Z185" s="565"/>
      <c r="AA185" s="565"/>
      <c r="AB185" s="565"/>
      <c r="AC185" s="565"/>
      <c r="AD185" s="565"/>
      <c r="AE185" s="565"/>
      <c r="AF185" s="565"/>
      <c r="AG185" s="565"/>
      <c r="AH185" s="565"/>
    </row>
    <row r="186" spans="2:34" ht="17.45" customHeight="1">
      <c r="C186" s="450"/>
      <c r="D186" s="451"/>
      <c r="E186" s="485" t="s">
        <v>1234</v>
      </c>
      <c r="F186" s="456"/>
      <c r="G186" s="457"/>
      <c r="I186" s="461"/>
      <c r="J186" s="459"/>
      <c r="K186" s="506"/>
      <c r="L186" s="506"/>
      <c r="M186" s="506"/>
      <c r="O186" s="565"/>
      <c r="P186" s="565"/>
      <c r="Q186" s="565"/>
      <c r="R186" s="565"/>
      <c r="S186" s="565"/>
      <c r="T186" s="565"/>
      <c r="U186" s="565"/>
      <c r="V186" s="565"/>
      <c r="W186" s="565"/>
      <c r="X186" s="565"/>
      <c r="Y186" s="565"/>
      <c r="Z186" s="565"/>
      <c r="AA186" s="565"/>
      <c r="AB186" s="565"/>
      <c r="AC186" s="565"/>
      <c r="AD186" s="565"/>
      <c r="AE186" s="565"/>
      <c r="AF186" s="565"/>
      <c r="AG186" s="565"/>
      <c r="AH186" s="565"/>
    </row>
    <row r="187" spans="2:34" ht="17.45" customHeight="1">
      <c r="C187" s="450"/>
      <c r="D187" s="451" t="s">
        <v>1235</v>
      </c>
      <c r="E187" s="441"/>
      <c r="F187" s="466"/>
      <c r="G187" s="473"/>
      <c r="I187" s="463"/>
      <c r="J187" s="463"/>
      <c r="K187" s="449"/>
      <c r="L187" s="449"/>
      <c r="M187" s="449"/>
      <c r="O187" s="565"/>
      <c r="P187" s="565"/>
      <c r="Q187" s="565"/>
      <c r="R187" s="565"/>
      <c r="S187" s="565"/>
      <c r="T187" s="565"/>
      <c r="U187" s="565"/>
      <c r="V187" s="565"/>
      <c r="W187" s="565"/>
      <c r="X187" s="565"/>
      <c r="Y187" s="565"/>
      <c r="Z187" s="565"/>
      <c r="AA187" s="565"/>
      <c r="AB187" s="565"/>
      <c r="AC187" s="565"/>
      <c r="AD187" s="565"/>
      <c r="AE187" s="565"/>
      <c r="AF187" s="565"/>
      <c r="AG187" s="565"/>
      <c r="AH187" s="565"/>
    </row>
    <row r="188" spans="2:34" ht="17.45" customHeight="1">
      <c r="C188" s="450"/>
      <c r="D188" s="451"/>
      <c r="E188" s="496" t="s">
        <v>1236</v>
      </c>
      <c r="F188" s="456"/>
      <c r="G188" s="457">
        <v>2</v>
      </c>
      <c r="I188" s="461"/>
      <c r="J188" s="486">
        <v>4</v>
      </c>
      <c r="K188" s="449"/>
      <c r="L188" s="449"/>
      <c r="M188" s="571">
        <f>SUM(P188,R188,T188,V188,Z188,AB188,AD188,AF188,X188,AH188)</f>
        <v>4</v>
      </c>
      <c r="O188" s="565"/>
      <c r="P188" s="565"/>
      <c r="Q188" s="565"/>
      <c r="R188" s="565"/>
      <c r="S188" s="565"/>
      <c r="T188" s="565"/>
      <c r="U188" s="565"/>
      <c r="V188" s="565"/>
      <c r="W188" s="565"/>
      <c r="X188" s="565">
        <v>2</v>
      </c>
      <c r="Y188" s="565"/>
      <c r="Z188" s="565"/>
      <c r="AA188" s="565"/>
      <c r="AB188" s="565"/>
      <c r="AC188" s="565"/>
      <c r="AD188" s="565"/>
      <c r="AE188" s="565"/>
      <c r="AF188" s="565"/>
      <c r="AG188" s="565"/>
      <c r="AH188" s="565">
        <v>2</v>
      </c>
    </row>
    <row r="189" spans="2:34" ht="26.25">
      <c r="C189" s="450"/>
      <c r="D189" s="451"/>
      <c r="E189" s="496" t="s">
        <v>1237</v>
      </c>
      <c r="F189" s="456"/>
      <c r="G189" s="457">
        <v>2</v>
      </c>
      <c r="I189" s="461"/>
      <c r="J189" s="486">
        <v>4</v>
      </c>
      <c r="K189" s="449"/>
      <c r="L189" s="449"/>
      <c r="M189" s="571">
        <f>SUM(P189,R189,T189,V189,Z189,AB189,AD189,AF189,X189,AH189)</f>
        <v>4</v>
      </c>
      <c r="O189" s="565"/>
      <c r="P189" s="565"/>
      <c r="Q189" s="565"/>
      <c r="R189" s="565"/>
      <c r="S189" s="565"/>
      <c r="T189" s="565"/>
      <c r="U189" s="565"/>
      <c r="V189" s="565"/>
      <c r="W189" s="565"/>
      <c r="X189" s="565">
        <v>2</v>
      </c>
      <c r="Y189" s="565"/>
      <c r="Z189" s="565"/>
      <c r="AA189" s="565"/>
      <c r="AB189" s="565"/>
      <c r="AC189" s="565"/>
      <c r="AD189" s="565"/>
      <c r="AE189" s="565"/>
      <c r="AF189" s="565"/>
      <c r="AG189" s="565"/>
      <c r="AH189" s="565">
        <v>2</v>
      </c>
    </row>
    <row r="190" spans="2:34" ht="17.45" customHeight="1">
      <c r="C190" s="450"/>
      <c r="D190" s="451"/>
      <c r="E190" s="496" t="s">
        <v>1238</v>
      </c>
      <c r="F190" s="456"/>
      <c r="G190" s="457">
        <v>2</v>
      </c>
      <c r="I190" s="461"/>
      <c r="J190" s="486">
        <v>4</v>
      </c>
      <c r="K190" s="449"/>
      <c r="L190" s="449"/>
      <c r="M190" s="571">
        <f>SUM(P190,R190,T190,V190,Z190,AB190,AD190,AF190,X190,AH190)</f>
        <v>4</v>
      </c>
      <c r="O190" s="565"/>
      <c r="P190" s="565"/>
      <c r="Q190" s="565"/>
      <c r="R190" s="565"/>
      <c r="S190" s="565"/>
      <c r="T190" s="565"/>
      <c r="U190" s="565"/>
      <c r="V190" s="565"/>
      <c r="W190" s="565"/>
      <c r="X190" s="565">
        <v>2</v>
      </c>
      <c r="Y190" s="565"/>
      <c r="Z190" s="565"/>
      <c r="AA190" s="565"/>
      <c r="AB190" s="565"/>
      <c r="AC190" s="565"/>
      <c r="AD190" s="565"/>
      <c r="AE190" s="565"/>
      <c r="AF190" s="565"/>
      <c r="AG190" s="565"/>
      <c r="AH190" s="565">
        <v>2</v>
      </c>
    </row>
    <row r="191" spans="2:34" ht="17.45" customHeight="1">
      <c r="C191" s="450"/>
      <c r="D191" s="451"/>
      <c r="E191" s="503"/>
      <c r="F191" s="494"/>
      <c r="G191" s="494"/>
      <c r="I191" s="492">
        <f>SUM(I150:I190)</f>
        <v>21</v>
      </c>
      <c r="J191" s="491">
        <f>SUM(J150:J190)</f>
        <v>52</v>
      </c>
      <c r="K191" s="568"/>
      <c r="L191" s="569">
        <f>SUM(O191,Q191,S191,U191,W191,Y191,AA191,AC191,AE191,AG191)</f>
        <v>18.5</v>
      </c>
      <c r="M191" s="568">
        <f>SUM(P191,R191,T191,V191,Z191,AB191,AD191,AF191,X191,AH191)</f>
        <v>52</v>
      </c>
      <c r="O191" s="567">
        <f t="shared" ref="O191:AH191" si="4">SUM(O150:O190)</f>
        <v>3</v>
      </c>
      <c r="P191" s="572">
        <f t="shared" si="4"/>
        <v>0</v>
      </c>
      <c r="Q191" s="567">
        <f t="shared" si="4"/>
        <v>0</v>
      </c>
      <c r="R191" s="572">
        <f t="shared" si="4"/>
        <v>3</v>
      </c>
      <c r="S191" s="567">
        <f t="shared" si="4"/>
        <v>1</v>
      </c>
      <c r="T191" s="572">
        <f t="shared" si="4"/>
        <v>0</v>
      </c>
      <c r="U191" s="567">
        <f t="shared" si="4"/>
        <v>2.5</v>
      </c>
      <c r="V191" s="572">
        <f t="shared" si="4"/>
        <v>9</v>
      </c>
      <c r="W191" s="567">
        <f t="shared" si="4"/>
        <v>2</v>
      </c>
      <c r="X191" s="572">
        <f t="shared" si="4"/>
        <v>15</v>
      </c>
      <c r="Y191" s="567">
        <f t="shared" si="4"/>
        <v>1.5</v>
      </c>
      <c r="Z191" s="572">
        <f t="shared" si="4"/>
        <v>4</v>
      </c>
      <c r="AA191" s="567">
        <f t="shared" si="4"/>
        <v>0.5</v>
      </c>
      <c r="AB191" s="572">
        <f t="shared" si="4"/>
        <v>1</v>
      </c>
      <c r="AC191" s="567">
        <f t="shared" si="4"/>
        <v>3.5</v>
      </c>
      <c r="AD191" s="572">
        <f t="shared" si="4"/>
        <v>0</v>
      </c>
      <c r="AE191" s="567">
        <f t="shared" si="4"/>
        <v>4.5</v>
      </c>
      <c r="AF191" s="572">
        <f t="shared" si="4"/>
        <v>11</v>
      </c>
      <c r="AG191" s="567">
        <f t="shared" si="4"/>
        <v>0</v>
      </c>
      <c r="AH191" s="572">
        <f t="shared" si="4"/>
        <v>9</v>
      </c>
    </row>
    <row r="192" spans="2:34" ht="17.45" customHeight="1">
      <c r="B192" s="442" t="s">
        <v>1239</v>
      </c>
      <c r="C192" s="443"/>
      <c r="D192" s="444"/>
      <c r="E192" s="445"/>
      <c r="F192" s="494"/>
      <c r="G192" s="494"/>
      <c r="H192" s="514"/>
      <c r="O192" s="565"/>
      <c r="P192" s="565"/>
      <c r="Q192" s="565"/>
      <c r="R192" s="565"/>
      <c r="S192" s="565"/>
      <c r="T192" s="565"/>
      <c r="U192" s="565"/>
      <c r="V192" s="565"/>
      <c r="W192" s="565"/>
      <c r="X192" s="565"/>
      <c r="Y192" s="565"/>
      <c r="Z192" s="565"/>
      <c r="AA192" s="565"/>
      <c r="AB192" s="565"/>
      <c r="AC192" s="565"/>
      <c r="AD192" s="565"/>
      <c r="AE192" s="565"/>
      <c r="AF192" s="565"/>
      <c r="AG192" s="565"/>
      <c r="AH192" s="565"/>
    </row>
    <row r="193" spans="2:34" ht="17.45" customHeight="1">
      <c r="B193" s="515"/>
      <c r="C193" s="446" t="s">
        <v>1240</v>
      </c>
      <c r="D193" s="447"/>
      <c r="E193" s="448"/>
      <c r="F193" s="452" t="s">
        <v>732</v>
      </c>
      <c r="G193" s="453" t="s">
        <v>731</v>
      </c>
      <c r="I193" s="452" t="s">
        <v>732</v>
      </c>
      <c r="J193" s="576" t="s">
        <v>731</v>
      </c>
      <c r="K193" s="563"/>
      <c r="L193" s="563"/>
      <c r="M193" s="563"/>
      <c r="O193" s="561" t="s">
        <v>732</v>
      </c>
      <c r="P193" s="562" t="s">
        <v>731</v>
      </c>
      <c r="Q193" s="561" t="s">
        <v>732</v>
      </c>
      <c r="R193" s="562" t="s">
        <v>731</v>
      </c>
      <c r="S193" s="561" t="s">
        <v>732</v>
      </c>
      <c r="T193" s="562" t="s">
        <v>731</v>
      </c>
      <c r="U193" s="561" t="s">
        <v>732</v>
      </c>
      <c r="V193" s="562" t="s">
        <v>731</v>
      </c>
      <c r="W193" s="561" t="s">
        <v>732</v>
      </c>
      <c r="X193" s="560" t="s">
        <v>731</v>
      </c>
      <c r="Y193" s="561" t="s">
        <v>732</v>
      </c>
      <c r="Z193" s="562" t="s">
        <v>731</v>
      </c>
      <c r="AA193" s="561" t="s">
        <v>732</v>
      </c>
      <c r="AB193" s="562" t="s">
        <v>731</v>
      </c>
      <c r="AC193" s="561" t="s">
        <v>732</v>
      </c>
      <c r="AD193" s="562" t="s">
        <v>731</v>
      </c>
      <c r="AE193" s="561" t="s">
        <v>732</v>
      </c>
      <c r="AF193" s="562" t="s">
        <v>731</v>
      </c>
      <c r="AG193" s="561" t="s">
        <v>732</v>
      </c>
      <c r="AH193" s="560" t="s">
        <v>731</v>
      </c>
    </row>
    <row r="194" spans="2:34" ht="21">
      <c r="B194" s="515"/>
      <c r="C194" s="450"/>
      <c r="D194" s="451" t="s">
        <v>1241</v>
      </c>
      <c r="E194" s="441"/>
      <c r="F194" s="494"/>
      <c r="G194" s="494"/>
      <c r="H194" s="514"/>
      <c r="I194" s="449"/>
      <c r="J194" s="449"/>
      <c r="K194" s="449"/>
      <c r="L194" s="449"/>
      <c r="M194" s="449"/>
      <c r="O194" s="565"/>
      <c r="P194" s="565"/>
      <c r="Q194" s="565"/>
      <c r="R194" s="565"/>
      <c r="S194" s="565"/>
      <c r="T194" s="565"/>
      <c r="U194" s="565"/>
      <c r="V194" s="565"/>
      <c r="W194" s="565"/>
      <c r="X194" s="565"/>
      <c r="Y194" s="565"/>
      <c r="Z194" s="565"/>
      <c r="AA194" s="565"/>
      <c r="AB194" s="565"/>
      <c r="AC194" s="565"/>
      <c r="AD194" s="565"/>
      <c r="AE194" s="565"/>
      <c r="AF194" s="565"/>
      <c r="AG194" s="565"/>
      <c r="AH194" s="565"/>
    </row>
    <row r="195" spans="2:34" ht="21">
      <c r="B195" s="515"/>
      <c r="C195" s="450"/>
      <c r="D195" s="451"/>
      <c r="E195" s="485" t="s">
        <v>1242</v>
      </c>
      <c r="F195" s="456">
        <v>2</v>
      </c>
      <c r="G195" s="457"/>
      <c r="I195" s="458">
        <v>3</v>
      </c>
      <c r="J195" s="459"/>
      <c r="K195" s="574"/>
      <c r="L195" s="566">
        <f>SUM(O195,Q195,S195,U195,W195,Y195,AA195,AC195,AE195,AG195)</f>
        <v>0</v>
      </c>
      <c r="M195" s="506"/>
      <c r="O195" s="458"/>
      <c r="P195" s="565"/>
      <c r="Q195" s="565"/>
      <c r="R195" s="565"/>
      <c r="S195" s="565"/>
      <c r="T195" s="565"/>
      <c r="U195" s="565"/>
      <c r="V195" s="565"/>
      <c r="W195" s="565"/>
      <c r="X195" s="565"/>
      <c r="Y195" s="565"/>
      <c r="Z195" s="565"/>
      <c r="AA195" s="565"/>
      <c r="AB195" s="565"/>
      <c r="AC195" s="565"/>
      <c r="AD195" s="565"/>
      <c r="AE195" s="565"/>
      <c r="AF195" s="565"/>
      <c r="AG195" s="565"/>
      <c r="AH195" s="565"/>
    </row>
    <row r="196" spans="2:34" ht="21">
      <c r="B196" s="515"/>
      <c r="C196" s="450"/>
      <c r="D196" s="451" t="s">
        <v>1243</v>
      </c>
      <c r="E196" s="441"/>
      <c r="F196" s="466"/>
      <c r="G196" s="473"/>
      <c r="I196" s="463"/>
      <c r="J196" s="463"/>
      <c r="K196" s="449"/>
      <c r="L196" s="449"/>
      <c r="M196" s="449"/>
      <c r="O196" s="565"/>
      <c r="P196" s="565"/>
      <c r="Q196" s="565"/>
      <c r="R196" s="565"/>
      <c r="S196" s="565"/>
      <c r="T196" s="565"/>
      <c r="U196" s="565"/>
      <c r="V196" s="565"/>
      <c r="W196" s="565"/>
      <c r="X196" s="565"/>
      <c r="Y196" s="565"/>
      <c r="Z196" s="565"/>
      <c r="AA196" s="565"/>
      <c r="AB196" s="565"/>
      <c r="AC196" s="565"/>
      <c r="AD196" s="565"/>
      <c r="AE196" s="565"/>
      <c r="AF196" s="565"/>
      <c r="AG196" s="565"/>
      <c r="AH196" s="565"/>
    </row>
    <row r="197" spans="2:34" ht="19.5" customHeight="1">
      <c r="B197" s="515"/>
      <c r="C197" s="450"/>
      <c r="D197" s="451"/>
      <c r="E197" s="485" t="s">
        <v>1244</v>
      </c>
      <c r="F197" s="456"/>
      <c r="G197" s="457"/>
      <c r="I197" s="461"/>
      <c r="J197" s="459"/>
      <c r="K197" s="506"/>
      <c r="L197" s="506"/>
      <c r="M197" s="506"/>
      <c r="O197" s="565"/>
      <c r="P197" s="565"/>
      <c r="Q197" s="565"/>
      <c r="R197" s="565"/>
      <c r="S197" s="565"/>
      <c r="T197" s="565"/>
      <c r="U197" s="565"/>
      <c r="V197" s="565"/>
      <c r="W197" s="565"/>
      <c r="X197" s="565"/>
      <c r="Y197" s="565"/>
      <c r="Z197" s="565"/>
      <c r="AA197" s="565"/>
      <c r="AB197" s="565"/>
      <c r="AC197" s="565"/>
      <c r="AD197" s="565"/>
      <c r="AE197" s="565"/>
      <c r="AF197" s="565"/>
      <c r="AG197" s="565"/>
      <c r="AH197" s="565"/>
    </row>
    <row r="198" spans="2:34" ht="17.45" customHeight="1">
      <c r="B198" s="515"/>
      <c r="C198" s="450"/>
      <c r="D198" s="451"/>
      <c r="E198" s="485" t="s">
        <v>1245</v>
      </c>
      <c r="F198" s="456"/>
      <c r="G198" s="457"/>
      <c r="I198" s="461"/>
      <c r="J198" s="459"/>
      <c r="K198" s="506"/>
      <c r="L198" s="506"/>
      <c r="M198" s="506"/>
      <c r="O198" s="565"/>
      <c r="P198" s="565"/>
      <c r="Q198" s="565"/>
      <c r="R198" s="565"/>
      <c r="S198" s="565"/>
      <c r="T198" s="565"/>
      <c r="U198" s="565"/>
      <c r="V198" s="565"/>
      <c r="W198" s="565"/>
      <c r="X198" s="565"/>
      <c r="Y198" s="565"/>
      <c r="Z198" s="565"/>
      <c r="AA198" s="565"/>
      <c r="AB198" s="565"/>
      <c r="AC198" s="565"/>
      <c r="AD198" s="565"/>
      <c r="AE198" s="565"/>
      <c r="AF198" s="565"/>
      <c r="AG198" s="565"/>
      <c r="AH198" s="565"/>
    </row>
    <row r="199" spans="2:34" ht="26.25">
      <c r="B199" s="515"/>
      <c r="C199" s="450"/>
      <c r="D199" s="451"/>
      <c r="E199" s="496" t="s">
        <v>1246</v>
      </c>
      <c r="F199" s="456"/>
      <c r="G199" s="457"/>
      <c r="I199" s="461"/>
      <c r="J199" s="459"/>
      <c r="K199" s="506"/>
      <c r="L199" s="506"/>
      <c r="M199" s="506"/>
      <c r="O199" s="565"/>
      <c r="P199" s="565"/>
      <c r="Q199" s="565"/>
      <c r="R199" s="565"/>
      <c r="S199" s="565"/>
      <c r="T199" s="565"/>
      <c r="U199" s="565"/>
      <c r="V199" s="565"/>
      <c r="W199" s="565"/>
      <c r="X199" s="565"/>
      <c r="Y199" s="565"/>
      <c r="Z199" s="565"/>
      <c r="AA199" s="565"/>
      <c r="AB199" s="565"/>
      <c r="AC199" s="565"/>
      <c r="AD199" s="565"/>
      <c r="AE199" s="565"/>
      <c r="AF199" s="565"/>
      <c r="AG199" s="565"/>
      <c r="AH199" s="565"/>
    </row>
    <row r="200" spans="2:34" ht="17.45" customHeight="1">
      <c r="B200" s="515"/>
      <c r="C200" s="446" t="s">
        <v>1247</v>
      </c>
      <c r="D200" s="447"/>
      <c r="E200" s="448"/>
      <c r="F200" s="452" t="s">
        <v>732</v>
      </c>
      <c r="G200" s="453" t="s">
        <v>731</v>
      </c>
      <c r="I200" s="452" t="s">
        <v>732</v>
      </c>
      <c r="J200" s="453" t="s">
        <v>731</v>
      </c>
      <c r="K200" s="563"/>
      <c r="L200" s="563"/>
      <c r="M200" s="563"/>
      <c r="O200" s="561" t="s">
        <v>732</v>
      </c>
      <c r="P200" s="562" t="s">
        <v>731</v>
      </c>
      <c r="Q200" s="561" t="s">
        <v>732</v>
      </c>
      <c r="R200" s="562" t="s">
        <v>731</v>
      </c>
      <c r="S200" s="561" t="s">
        <v>732</v>
      </c>
      <c r="T200" s="562" t="s">
        <v>731</v>
      </c>
      <c r="U200" s="561" t="s">
        <v>732</v>
      </c>
      <c r="V200" s="562" t="s">
        <v>731</v>
      </c>
      <c r="W200" s="561" t="s">
        <v>732</v>
      </c>
      <c r="X200" s="560" t="s">
        <v>731</v>
      </c>
      <c r="Y200" s="561" t="s">
        <v>732</v>
      </c>
      <c r="Z200" s="562" t="s">
        <v>731</v>
      </c>
      <c r="AA200" s="561" t="s">
        <v>732</v>
      </c>
      <c r="AB200" s="562" t="s">
        <v>731</v>
      </c>
      <c r="AC200" s="561" t="s">
        <v>732</v>
      </c>
      <c r="AD200" s="562" t="s">
        <v>731</v>
      </c>
      <c r="AE200" s="561" t="s">
        <v>732</v>
      </c>
      <c r="AF200" s="562" t="s">
        <v>731</v>
      </c>
      <c r="AG200" s="561" t="s">
        <v>732</v>
      </c>
      <c r="AH200" s="560" t="s">
        <v>731</v>
      </c>
    </row>
    <row r="201" spans="2:34" ht="17.45" customHeight="1">
      <c r="B201" s="515"/>
      <c r="C201" s="450"/>
      <c r="D201" s="451" t="s">
        <v>1248</v>
      </c>
      <c r="E201" s="441"/>
      <c r="F201" s="466"/>
      <c r="G201" s="473"/>
      <c r="I201" s="449"/>
      <c r="J201" s="449"/>
      <c r="K201" s="449"/>
      <c r="L201" s="449"/>
      <c r="M201" s="449"/>
      <c r="O201" s="565"/>
      <c r="P201" s="565"/>
      <c r="Q201" s="565"/>
      <c r="R201" s="565"/>
      <c r="S201" s="565"/>
      <c r="T201" s="565"/>
      <c r="U201" s="565"/>
      <c r="V201" s="565"/>
      <c r="W201" s="565"/>
      <c r="X201" s="565"/>
      <c r="Y201" s="565"/>
      <c r="Z201" s="565"/>
      <c r="AA201" s="565"/>
      <c r="AB201" s="565"/>
      <c r="AC201" s="565"/>
      <c r="AD201" s="565"/>
      <c r="AE201" s="565"/>
      <c r="AF201" s="565"/>
      <c r="AG201" s="565"/>
      <c r="AH201" s="565"/>
    </row>
    <row r="202" spans="2:34" ht="17.45" customHeight="1">
      <c r="B202" s="515"/>
      <c r="C202" s="450"/>
      <c r="D202" s="451"/>
      <c r="E202" s="496" t="s">
        <v>1249</v>
      </c>
      <c r="F202" s="456">
        <v>2</v>
      </c>
      <c r="G202" s="457"/>
      <c r="I202" s="458">
        <v>3</v>
      </c>
      <c r="J202" s="516"/>
      <c r="K202" s="575"/>
      <c r="L202" s="566">
        <f>SUM(O202,Q202,S202,U202,W202,Y202,AA202,AC202,AE202,AG202)</f>
        <v>2</v>
      </c>
      <c r="M202" s="506"/>
      <c r="O202" s="565"/>
      <c r="P202" s="565"/>
      <c r="Q202" s="565">
        <v>0.5</v>
      </c>
      <c r="R202" s="565"/>
      <c r="S202" s="565"/>
      <c r="T202" s="565"/>
      <c r="U202" s="565"/>
      <c r="V202" s="565"/>
      <c r="W202" s="565"/>
      <c r="X202" s="565"/>
      <c r="Y202" s="565">
        <v>0.5</v>
      </c>
      <c r="Z202" s="565"/>
      <c r="AA202" s="565">
        <v>1</v>
      </c>
      <c r="AB202" s="565"/>
      <c r="AC202" s="565"/>
      <c r="AD202" s="565"/>
      <c r="AE202" s="573"/>
      <c r="AF202" s="565"/>
      <c r="AG202" s="565"/>
      <c r="AH202" s="565"/>
    </row>
    <row r="203" spans="2:34" ht="17.45" customHeight="1">
      <c r="B203" s="515"/>
      <c r="C203" s="450"/>
      <c r="D203" s="451" t="s">
        <v>1250</v>
      </c>
      <c r="E203" s="441"/>
      <c r="F203" s="466"/>
      <c r="G203" s="473"/>
      <c r="I203" s="449"/>
      <c r="J203" s="449"/>
      <c r="K203" s="449"/>
      <c r="L203" s="449"/>
      <c r="M203" s="449"/>
      <c r="O203" s="565"/>
      <c r="P203" s="565"/>
      <c r="Q203" s="565"/>
      <c r="R203" s="565"/>
      <c r="S203" s="565"/>
      <c r="T203" s="565"/>
      <c r="U203" s="565"/>
      <c r="V203" s="565"/>
      <c r="W203" s="565"/>
      <c r="X203" s="565"/>
      <c r="Y203" s="565"/>
      <c r="Z203" s="565"/>
      <c r="AA203" s="565"/>
      <c r="AB203" s="565"/>
      <c r="AC203" s="565"/>
      <c r="AD203" s="565"/>
      <c r="AE203" s="565"/>
      <c r="AF203" s="565"/>
      <c r="AG203" s="565"/>
      <c r="AH203" s="565"/>
    </row>
    <row r="204" spans="2:34" ht="17.45" customHeight="1">
      <c r="B204" s="515"/>
      <c r="C204" s="450"/>
      <c r="D204" s="451"/>
      <c r="E204" s="496" t="s">
        <v>1251</v>
      </c>
      <c r="F204" s="456"/>
      <c r="G204" s="457"/>
      <c r="I204" s="501"/>
      <c r="J204" s="516"/>
      <c r="K204" s="506"/>
      <c r="L204" s="506"/>
      <c r="M204" s="506"/>
      <c r="O204" s="565"/>
      <c r="P204" s="565"/>
      <c r="Q204" s="565"/>
      <c r="R204" s="565"/>
      <c r="S204" s="565"/>
      <c r="T204" s="565"/>
      <c r="U204" s="565"/>
      <c r="V204" s="565"/>
      <c r="W204" s="565"/>
      <c r="X204" s="565"/>
      <c r="Y204" s="565"/>
      <c r="Z204" s="565"/>
      <c r="AA204" s="565"/>
      <c r="AB204" s="565"/>
      <c r="AC204" s="565"/>
      <c r="AD204" s="565"/>
      <c r="AE204" s="565"/>
      <c r="AF204" s="565"/>
      <c r="AG204" s="565"/>
      <c r="AH204" s="565"/>
    </row>
    <row r="205" spans="2:34" ht="25.5" customHeight="1">
      <c r="B205" s="515"/>
      <c r="C205" s="450"/>
      <c r="D205" s="451" t="s">
        <v>1252</v>
      </c>
      <c r="E205" s="441"/>
      <c r="F205" s="466"/>
      <c r="G205" s="473"/>
      <c r="I205" s="512"/>
      <c r="J205" s="512"/>
      <c r="K205" s="506"/>
      <c r="L205" s="506"/>
      <c r="M205" s="506"/>
      <c r="O205" s="565"/>
      <c r="P205" s="565"/>
      <c r="Q205" s="565"/>
      <c r="R205" s="565"/>
      <c r="S205" s="565"/>
      <c r="T205" s="565"/>
      <c r="U205" s="565"/>
      <c r="V205" s="565"/>
      <c r="W205" s="565"/>
      <c r="X205" s="565"/>
      <c r="Y205" s="565"/>
      <c r="Z205" s="565"/>
      <c r="AA205" s="565"/>
      <c r="AB205" s="565"/>
      <c r="AC205" s="565"/>
      <c r="AD205" s="565"/>
      <c r="AE205" s="565"/>
      <c r="AF205" s="565"/>
      <c r="AG205" s="565"/>
      <c r="AH205" s="565"/>
    </row>
    <row r="206" spans="2:34" ht="27" customHeight="1">
      <c r="B206" s="515"/>
      <c r="C206" s="450"/>
      <c r="D206" s="451"/>
      <c r="E206" s="496" t="s">
        <v>1253</v>
      </c>
      <c r="F206" s="456">
        <v>2</v>
      </c>
      <c r="G206" s="457"/>
      <c r="I206" s="458">
        <v>3</v>
      </c>
      <c r="J206" s="516"/>
      <c r="K206" s="575"/>
      <c r="L206" s="566">
        <f>SUM(O206,Q206,S206,U206,W206,Y206,AA206,AC206,AE206,AG206)</f>
        <v>3</v>
      </c>
      <c r="M206" s="506"/>
      <c r="O206" s="565"/>
      <c r="P206" s="565"/>
      <c r="Q206" s="565">
        <v>0.5</v>
      </c>
      <c r="R206" s="565"/>
      <c r="S206" s="565">
        <v>1</v>
      </c>
      <c r="T206" s="565"/>
      <c r="U206" s="565"/>
      <c r="V206" s="565"/>
      <c r="W206" s="565"/>
      <c r="X206" s="565"/>
      <c r="Y206" s="565">
        <v>1</v>
      </c>
      <c r="Z206" s="565"/>
      <c r="AA206" s="565">
        <v>0.5</v>
      </c>
      <c r="AB206" s="565"/>
      <c r="AC206" s="565"/>
      <c r="AD206" s="565"/>
      <c r="AE206" s="565"/>
      <c r="AF206" s="565"/>
      <c r="AG206" s="565"/>
      <c r="AH206" s="565"/>
    </row>
    <row r="207" spans="2:34" ht="17.45" customHeight="1">
      <c r="B207" s="515"/>
      <c r="C207" s="450"/>
      <c r="D207" s="451"/>
      <c r="E207" s="496" t="s">
        <v>1254</v>
      </c>
      <c r="F207" s="456"/>
      <c r="G207" s="457"/>
      <c r="I207" s="501"/>
      <c r="J207" s="516"/>
      <c r="K207" s="506"/>
      <c r="L207" s="506"/>
      <c r="M207" s="506"/>
      <c r="O207" s="565"/>
      <c r="P207" s="565"/>
      <c r="Q207" s="565"/>
      <c r="R207" s="565"/>
      <c r="S207" s="565"/>
      <c r="T207" s="565"/>
      <c r="U207" s="565"/>
      <c r="V207" s="565"/>
      <c r="W207" s="565"/>
      <c r="X207" s="565"/>
      <c r="Y207" s="565"/>
      <c r="Z207" s="565"/>
      <c r="AA207" s="565"/>
      <c r="AB207" s="565"/>
      <c r="AC207" s="565"/>
      <c r="AD207" s="565"/>
      <c r="AE207" s="565"/>
      <c r="AF207" s="565"/>
      <c r="AG207" s="565"/>
      <c r="AH207" s="565"/>
    </row>
    <row r="208" spans="2:34" ht="17.45" customHeight="1">
      <c r="B208" s="515"/>
      <c r="C208" s="450"/>
      <c r="D208" s="451"/>
      <c r="E208" s="496" t="s">
        <v>1255</v>
      </c>
      <c r="F208" s="456"/>
      <c r="G208" s="457">
        <v>2</v>
      </c>
      <c r="I208" s="501"/>
      <c r="J208" s="486">
        <v>5</v>
      </c>
      <c r="K208" s="449"/>
      <c r="L208" s="449"/>
      <c r="M208" s="571">
        <f>SUM(P208,R208,T208,V208,Z208,AB208,AD208,AF208,X208,AH208)</f>
        <v>5</v>
      </c>
      <c r="O208" s="565"/>
      <c r="P208" s="565"/>
      <c r="Q208" s="565"/>
      <c r="R208" s="565">
        <v>2</v>
      </c>
      <c r="S208" s="565"/>
      <c r="T208" s="565"/>
      <c r="U208" s="565"/>
      <c r="V208" s="565"/>
      <c r="W208" s="565"/>
      <c r="X208" s="565"/>
      <c r="Y208" s="565"/>
      <c r="Z208" s="565"/>
      <c r="AA208" s="565"/>
      <c r="AB208" s="570">
        <v>2</v>
      </c>
      <c r="AC208" s="565"/>
      <c r="AD208" s="565"/>
      <c r="AE208" s="565"/>
      <c r="AF208" s="565">
        <v>1</v>
      </c>
      <c r="AG208" s="565"/>
      <c r="AH208" s="565"/>
    </row>
    <row r="209" spans="2:34" ht="17.45" customHeight="1">
      <c r="B209" s="515"/>
      <c r="C209" s="450"/>
      <c r="D209" s="451"/>
      <c r="E209" s="496" t="s">
        <v>1256</v>
      </c>
      <c r="F209" s="456"/>
      <c r="G209" s="457">
        <v>2</v>
      </c>
      <c r="I209" s="501"/>
      <c r="J209" s="486">
        <v>5</v>
      </c>
      <c r="K209" s="449"/>
      <c r="L209" s="449"/>
      <c r="M209" s="571">
        <f>SUM(P209,R209,T209,V209,Z209,AB209,AD209,AF209,X209,AH209)</f>
        <v>5</v>
      </c>
      <c r="O209" s="565"/>
      <c r="P209" s="565"/>
      <c r="Q209" s="565"/>
      <c r="R209" s="565">
        <v>2</v>
      </c>
      <c r="S209" s="565"/>
      <c r="T209" s="565"/>
      <c r="U209" s="565"/>
      <c r="V209" s="565"/>
      <c r="W209" s="565"/>
      <c r="X209" s="565"/>
      <c r="Y209" s="565"/>
      <c r="Z209" s="565"/>
      <c r="AA209" s="565"/>
      <c r="AB209" s="565"/>
      <c r="AC209" s="565"/>
      <c r="AD209" s="565">
        <v>3</v>
      </c>
      <c r="AE209" s="565"/>
      <c r="AF209" s="565"/>
      <c r="AG209" s="565"/>
      <c r="AH209" s="565"/>
    </row>
    <row r="210" spans="2:34" ht="17.45" customHeight="1">
      <c r="B210" s="515"/>
      <c r="C210" s="450"/>
      <c r="D210" s="451"/>
      <c r="E210" s="496" t="s">
        <v>1257</v>
      </c>
      <c r="F210" s="456"/>
      <c r="G210" s="457"/>
      <c r="I210" s="501"/>
      <c r="J210" s="516"/>
      <c r="K210" s="506"/>
      <c r="L210" s="506"/>
      <c r="M210" s="506"/>
      <c r="O210" s="565"/>
      <c r="P210" s="565"/>
      <c r="Q210" s="565"/>
      <c r="R210" s="565"/>
      <c r="S210" s="565"/>
      <c r="T210" s="565"/>
      <c r="U210" s="565"/>
      <c r="V210" s="565"/>
      <c r="W210" s="565"/>
      <c r="X210" s="565"/>
      <c r="Y210" s="565"/>
      <c r="Z210" s="565"/>
      <c r="AA210" s="565"/>
      <c r="AB210" s="565"/>
      <c r="AC210" s="565"/>
      <c r="AD210" s="565"/>
      <c r="AE210" s="565"/>
      <c r="AF210" s="565"/>
      <c r="AG210" s="565"/>
      <c r="AH210" s="565"/>
    </row>
    <row r="211" spans="2:34" ht="17.45" customHeight="1">
      <c r="B211" s="515"/>
      <c r="C211" s="446" t="s">
        <v>1258</v>
      </c>
      <c r="D211" s="447"/>
      <c r="E211" s="448"/>
      <c r="F211" s="452" t="s">
        <v>732</v>
      </c>
      <c r="G211" s="453" t="s">
        <v>731</v>
      </c>
      <c r="I211" s="452" t="s">
        <v>732</v>
      </c>
      <c r="J211" s="453" t="s">
        <v>731</v>
      </c>
      <c r="K211" s="563"/>
      <c r="L211" s="563"/>
      <c r="M211" s="563"/>
      <c r="O211" s="561" t="s">
        <v>732</v>
      </c>
      <c r="P211" s="562" t="s">
        <v>731</v>
      </c>
      <c r="Q211" s="561" t="s">
        <v>732</v>
      </c>
      <c r="R211" s="562" t="s">
        <v>731</v>
      </c>
      <c r="S211" s="561" t="s">
        <v>732</v>
      </c>
      <c r="T211" s="562" t="s">
        <v>731</v>
      </c>
      <c r="U211" s="561" t="s">
        <v>732</v>
      </c>
      <c r="V211" s="562" t="s">
        <v>731</v>
      </c>
      <c r="W211" s="561" t="s">
        <v>732</v>
      </c>
      <c r="X211" s="560" t="s">
        <v>731</v>
      </c>
      <c r="Y211" s="561" t="s">
        <v>732</v>
      </c>
      <c r="Z211" s="562" t="s">
        <v>731</v>
      </c>
      <c r="AA211" s="561" t="s">
        <v>732</v>
      </c>
      <c r="AB211" s="562" t="s">
        <v>731</v>
      </c>
      <c r="AC211" s="561" t="s">
        <v>732</v>
      </c>
      <c r="AD211" s="562" t="s">
        <v>731</v>
      </c>
      <c r="AE211" s="561" t="s">
        <v>732</v>
      </c>
      <c r="AF211" s="562" t="s">
        <v>731</v>
      </c>
      <c r="AG211" s="561" t="s">
        <v>732</v>
      </c>
      <c r="AH211" s="560" t="s">
        <v>731</v>
      </c>
    </row>
    <row r="212" spans="2:34" ht="17.45" customHeight="1">
      <c r="B212" s="515"/>
      <c r="C212" s="450"/>
      <c r="D212" s="451" t="s">
        <v>1259</v>
      </c>
      <c r="E212" s="441"/>
      <c r="F212" s="438"/>
      <c r="G212" s="438"/>
      <c r="I212" s="449"/>
      <c r="J212" s="449"/>
      <c r="K212" s="449"/>
      <c r="L212" s="449"/>
      <c r="M212" s="449"/>
      <c r="O212" s="565"/>
      <c r="P212" s="565"/>
      <c r="Q212" s="565"/>
      <c r="R212" s="565"/>
      <c r="S212" s="565"/>
      <c r="T212" s="565"/>
      <c r="U212" s="565"/>
      <c r="V212" s="565"/>
      <c r="W212" s="565"/>
      <c r="X212" s="565"/>
      <c r="Y212" s="565"/>
      <c r="Z212" s="565"/>
      <c r="AA212" s="565"/>
      <c r="AB212" s="565"/>
      <c r="AC212" s="565"/>
      <c r="AD212" s="565"/>
      <c r="AE212" s="565"/>
      <c r="AF212" s="565"/>
      <c r="AG212" s="565"/>
      <c r="AH212" s="565"/>
    </row>
    <row r="213" spans="2:34" ht="17.45" customHeight="1">
      <c r="B213" s="515"/>
      <c r="C213" s="450"/>
      <c r="D213" s="451"/>
      <c r="E213" s="497" t="s">
        <v>1260</v>
      </c>
      <c r="F213" s="456">
        <v>2</v>
      </c>
      <c r="G213" s="457"/>
      <c r="I213" s="458">
        <v>2</v>
      </c>
      <c r="J213" s="459"/>
      <c r="K213" s="574"/>
      <c r="L213" s="566">
        <f>SUM(O213,Q213,S213,U213,W213,Y213,AA213,AC213,AE213,AG213)</f>
        <v>2</v>
      </c>
      <c r="M213" s="506"/>
      <c r="O213" s="565">
        <v>0.5</v>
      </c>
      <c r="P213" s="565"/>
      <c r="Q213" s="565"/>
      <c r="R213" s="565"/>
      <c r="S213" s="565">
        <v>0.5</v>
      </c>
      <c r="T213" s="565"/>
      <c r="U213" s="565"/>
      <c r="V213" s="565"/>
      <c r="W213" s="565"/>
      <c r="X213" s="565"/>
      <c r="Y213" s="565">
        <v>1</v>
      </c>
      <c r="Z213" s="565"/>
      <c r="AA213" s="565"/>
      <c r="AB213" s="565"/>
      <c r="AC213" s="565"/>
      <c r="AD213" s="565"/>
      <c r="AE213" s="565"/>
      <c r="AF213" s="565"/>
      <c r="AG213" s="565"/>
      <c r="AH213" s="565"/>
    </row>
    <row r="214" spans="2:34" ht="17.45" customHeight="1">
      <c r="B214" s="515"/>
      <c r="C214" s="450"/>
      <c r="D214" s="451"/>
      <c r="E214" s="497" t="s">
        <v>1261</v>
      </c>
      <c r="F214" s="456"/>
      <c r="G214" s="457"/>
      <c r="I214" s="461"/>
      <c r="J214" s="459"/>
      <c r="K214" s="506"/>
      <c r="L214" s="506"/>
      <c r="M214" s="506"/>
      <c r="O214" s="565"/>
      <c r="P214" s="565"/>
      <c r="Q214" s="565"/>
      <c r="R214" s="565"/>
      <c r="S214" s="565"/>
      <c r="T214" s="565"/>
      <c r="U214" s="565"/>
      <c r="V214" s="565"/>
      <c r="W214" s="565"/>
      <c r="X214" s="565"/>
      <c r="Y214" s="565"/>
      <c r="Z214" s="565"/>
      <c r="AA214" s="565"/>
      <c r="AB214" s="565"/>
      <c r="AC214" s="565"/>
      <c r="AD214" s="565"/>
      <c r="AE214" s="565"/>
      <c r="AF214" s="565"/>
      <c r="AG214" s="565"/>
      <c r="AH214" s="565"/>
    </row>
    <row r="215" spans="2:34" ht="17.45" customHeight="1">
      <c r="C215" s="450"/>
      <c r="D215" s="451"/>
      <c r="E215" s="517" t="s">
        <v>1262</v>
      </c>
      <c r="F215" s="456"/>
      <c r="G215" s="457"/>
      <c r="I215" s="461"/>
      <c r="J215" s="459"/>
      <c r="K215" s="506"/>
      <c r="L215" s="506"/>
      <c r="M215" s="506"/>
      <c r="O215" s="565"/>
      <c r="P215" s="565"/>
      <c r="Q215" s="565"/>
      <c r="R215" s="565"/>
      <c r="S215" s="565"/>
      <c r="T215" s="565"/>
      <c r="U215" s="565"/>
      <c r="V215" s="565"/>
      <c r="W215" s="565"/>
      <c r="X215" s="565"/>
      <c r="Y215" s="565"/>
      <c r="Z215" s="565"/>
      <c r="AA215" s="565"/>
      <c r="AB215" s="565"/>
      <c r="AC215" s="565"/>
      <c r="AD215" s="565"/>
      <c r="AE215" s="565"/>
      <c r="AF215" s="565"/>
      <c r="AG215" s="565"/>
      <c r="AH215" s="565"/>
    </row>
    <row r="216" spans="2:34" ht="17.45" customHeight="1">
      <c r="C216" s="450"/>
      <c r="D216" s="451"/>
      <c r="E216" s="497" t="s">
        <v>1263</v>
      </c>
      <c r="F216" s="456"/>
      <c r="G216" s="457"/>
      <c r="I216" s="461"/>
      <c r="J216" s="459"/>
      <c r="K216" s="506"/>
      <c r="L216" s="506"/>
      <c r="M216" s="506"/>
      <c r="O216" s="565"/>
      <c r="P216" s="565"/>
      <c r="Q216" s="565"/>
      <c r="R216" s="565"/>
      <c r="S216" s="565"/>
      <c r="T216" s="565"/>
      <c r="U216" s="565"/>
      <c r="V216" s="565"/>
      <c r="W216" s="565"/>
      <c r="X216" s="565"/>
      <c r="Y216" s="565"/>
      <c r="Z216" s="565"/>
      <c r="AA216" s="565"/>
      <c r="AB216" s="565"/>
      <c r="AC216" s="565"/>
      <c r="AD216" s="565"/>
      <c r="AE216" s="565"/>
      <c r="AF216" s="565"/>
      <c r="AG216" s="565"/>
      <c r="AH216" s="565"/>
    </row>
    <row r="217" spans="2:34" ht="17.45" customHeight="1">
      <c r="C217" s="450"/>
      <c r="D217" s="451" t="s">
        <v>1264</v>
      </c>
      <c r="E217" s="441"/>
      <c r="F217" s="456"/>
      <c r="G217" s="457"/>
      <c r="I217" s="463"/>
      <c r="J217" s="463"/>
      <c r="K217" s="449"/>
      <c r="L217" s="449"/>
      <c r="M217" s="449"/>
      <c r="O217" s="565"/>
      <c r="P217" s="565"/>
      <c r="Q217" s="565"/>
      <c r="R217" s="565"/>
      <c r="S217" s="565"/>
      <c r="T217" s="565"/>
      <c r="U217" s="565"/>
      <c r="V217" s="565"/>
      <c r="W217" s="565"/>
      <c r="X217" s="565"/>
      <c r="Y217" s="565"/>
      <c r="Z217" s="565"/>
      <c r="AA217" s="565"/>
      <c r="AB217" s="565"/>
      <c r="AC217" s="565"/>
      <c r="AD217" s="565"/>
      <c r="AE217" s="565"/>
      <c r="AF217" s="565"/>
      <c r="AG217" s="565"/>
      <c r="AH217" s="565"/>
    </row>
    <row r="218" spans="2:34">
      <c r="C218" s="450"/>
      <c r="D218" s="451"/>
      <c r="E218" s="497" t="s">
        <v>1265</v>
      </c>
      <c r="F218" s="456">
        <v>2</v>
      </c>
      <c r="G218" s="457"/>
      <c r="I218" s="458">
        <v>2</v>
      </c>
      <c r="J218" s="459"/>
      <c r="K218" s="574"/>
      <c r="L218" s="566">
        <f>SUM(O218,Q218,S218,U218,W218,Y218,AA218,AC218,AE218,AG218)</f>
        <v>1.5</v>
      </c>
      <c r="M218" s="506"/>
      <c r="O218" s="565"/>
      <c r="P218" s="565"/>
      <c r="Q218" s="565"/>
      <c r="R218" s="565"/>
      <c r="S218" s="565"/>
      <c r="T218" s="565"/>
      <c r="U218" s="565"/>
      <c r="V218" s="565"/>
      <c r="W218" s="565">
        <v>1</v>
      </c>
      <c r="X218" s="565"/>
      <c r="Y218" s="565">
        <v>0.5</v>
      </c>
      <c r="Z218" s="565"/>
      <c r="AA218" s="565"/>
      <c r="AB218" s="565"/>
      <c r="AC218" s="565"/>
      <c r="AD218" s="565"/>
      <c r="AE218" s="573"/>
      <c r="AF218" s="565"/>
      <c r="AG218" s="565"/>
      <c r="AH218" s="565"/>
    </row>
    <row r="219" spans="2:34">
      <c r="C219" s="450"/>
      <c r="D219" s="451"/>
      <c r="E219" s="497" t="s">
        <v>1266</v>
      </c>
      <c r="F219" s="456"/>
      <c r="G219" s="457"/>
      <c r="I219" s="461"/>
      <c r="J219" s="459"/>
      <c r="K219" s="506"/>
      <c r="L219" s="506"/>
      <c r="M219" s="506"/>
      <c r="O219" s="565"/>
      <c r="P219" s="565"/>
      <c r="Q219" s="565"/>
      <c r="R219" s="565"/>
      <c r="S219" s="565"/>
      <c r="T219" s="565"/>
      <c r="U219" s="565"/>
      <c r="V219" s="565"/>
      <c r="W219" s="565"/>
      <c r="X219" s="565"/>
      <c r="Y219" s="565"/>
      <c r="Z219" s="565">
        <v>1</v>
      </c>
      <c r="AA219" s="565"/>
      <c r="AB219" s="565"/>
      <c r="AC219" s="565"/>
      <c r="AD219" s="565"/>
      <c r="AE219" s="565"/>
      <c r="AF219" s="565"/>
      <c r="AG219" s="565"/>
      <c r="AH219" s="565"/>
    </row>
    <row r="220" spans="2:34" ht="17.45" customHeight="1">
      <c r="C220" s="450"/>
      <c r="D220" s="451" t="s">
        <v>1267</v>
      </c>
      <c r="E220" s="441"/>
      <c r="F220" s="456"/>
      <c r="G220" s="457"/>
      <c r="I220" s="463"/>
      <c r="J220" s="463"/>
      <c r="K220" s="449"/>
      <c r="L220" s="449"/>
      <c r="M220" s="449"/>
      <c r="O220" s="565"/>
      <c r="P220" s="565"/>
      <c r="Q220" s="565"/>
      <c r="R220" s="565"/>
      <c r="S220" s="565"/>
      <c r="T220" s="565"/>
      <c r="U220" s="565"/>
      <c r="V220" s="565"/>
      <c r="W220" s="565"/>
      <c r="X220" s="565"/>
      <c r="Y220" s="565"/>
      <c r="Z220" s="565"/>
      <c r="AA220" s="565"/>
      <c r="AB220" s="565"/>
      <c r="AC220" s="565"/>
      <c r="AD220" s="565"/>
      <c r="AE220" s="565"/>
      <c r="AF220" s="565"/>
      <c r="AG220" s="565"/>
      <c r="AH220" s="565"/>
    </row>
    <row r="221" spans="2:34" ht="17.45" customHeight="1">
      <c r="C221" s="450"/>
      <c r="D221" s="451"/>
      <c r="E221" s="497" t="s">
        <v>1268</v>
      </c>
      <c r="F221" s="456"/>
      <c r="G221" s="457"/>
      <c r="I221" s="461"/>
      <c r="J221" s="459"/>
      <c r="K221" s="506"/>
      <c r="L221" s="506"/>
      <c r="M221" s="506"/>
      <c r="O221" s="565"/>
      <c r="P221" s="565"/>
      <c r="Q221" s="565"/>
      <c r="R221" s="565"/>
      <c r="S221" s="565"/>
      <c r="T221" s="565"/>
      <c r="U221" s="565"/>
      <c r="V221" s="565"/>
      <c r="W221" s="565"/>
      <c r="X221" s="565"/>
      <c r="Y221" s="565"/>
      <c r="Z221" s="565"/>
      <c r="AA221" s="565"/>
      <c r="AB221" s="565"/>
      <c r="AC221" s="565"/>
      <c r="AD221" s="565"/>
      <c r="AE221" s="565"/>
      <c r="AF221" s="565"/>
      <c r="AG221" s="565"/>
      <c r="AH221" s="565"/>
    </row>
    <row r="222" spans="2:34" ht="17.45" customHeight="1">
      <c r="C222" s="450"/>
      <c r="D222" s="451"/>
      <c r="E222" s="497" t="s">
        <v>1269</v>
      </c>
      <c r="F222" s="456"/>
      <c r="G222" s="457"/>
      <c r="I222" s="461"/>
      <c r="J222" s="459"/>
      <c r="K222" s="506"/>
      <c r="L222" s="506"/>
      <c r="M222" s="506"/>
      <c r="O222" s="565"/>
      <c r="P222" s="565"/>
      <c r="Q222" s="565"/>
      <c r="R222" s="565"/>
      <c r="S222" s="565"/>
      <c r="T222" s="565"/>
      <c r="U222" s="565"/>
      <c r="V222" s="565"/>
      <c r="W222" s="565"/>
      <c r="X222" s="565"/>
      <c r="Y222" s="565"/>
      <c r="Z222" s="565"/>
      <c r="AA222" s="565"/>
      <c r="AB222" s="565"/>
      <c r="AC222" s="565"/>
      <c r="AD222" s="565"/>
      <c r="AE222" s="565"/>
      <c r="AF222" s="565"/>
      <c r="AG222" s="565"/>
      <c r="AH222" s="565"/>
    </row>
    <row r="223" spans="2:34" ht="17.45" customHeight="1">
      <c r="C223" s="450"/>
      <c r="D223" s="451"/>
      <c r="E223" s="497" t="s">
        <v>1270</v>
      </c>
      <c r="F223" s="456"/>
      <c r="G223" s="457"/>
      <c r="I223" s="461"/>
      <c r="J223" s="459"/>
      <c r="K223" s="506"/>
      <c r="L223" s="506"/>
      <c r="M223" s="506"/>
      <c r="O223" s="565"/>
      <c r="P223" s="565"/>
      <c r="Q223" s="565"/>
      <c r="R223" s="565"/>
      <c r="S223" s="565"/>
      <c r="T223" s="565"/>
      <c r="U223" s="565"/>
      <c r="V223" s="565"/>
      <c r="W223" s="565"/>
      <c r="X223" s="565"/>
      <c r="Y223" s="565"/>
      <c r="Z223" s="565"/>
      <c r="AA223" s="565"/>
      <c r="AB223" s="565"/>
      <c r="AC223" s="565"/>
      <c r="AD223" s="565"/>
      <c r="AE223" s="565"/>
      <c r="AF223" s="565"/>
      <c r="AG223" s="565"/>
      <c r="AH223" s="565"/>
    </row>
    <row r="224" spans="2:34" ht="17.45" customHeight="1">
      <c r="C224" s="450"/>
      <c r="D224" s="451" t="s">
        <v>1271</v>
      </c>
      <c r="E224" s="441"/>
      <c r="F224" s="456"/>
      <c r="G224" s="457"/>
      <c r="I224" s="463"/>
      <c r="J224" s="463"/>
      <c r="K224" s="449"/>
      <c r="L224" s="449"/>
      <c r="M224" s="449"/>
      <c r="O224" s="565"/>
      <c r="P224" s="565"/>
      <c r="Q224" s="565"/>
      <c r="R224" s="565"/>
      <c r="S224" s="565"/>
      <c r="T224" s="565"/>
      <c r="U224" s="565"/>
      <c r="V224" s="565"/>
      <c r="W224" s="565"/>
      <c r="X224" s="565"/>
      <c r="Y224" s="565"/>
      <c r="Z224" s="565"/>
      <c r="AA224" s="565"/>
      <c r="AB224" s="565"/>
      <c r="AC224" s="565"/>
      <c r="AD224" s="565"/>
      <c r="AE224" s="565"/>
      <c r="AF224" s="565"/>
      <c r="AG224" s="565"/>
      <c r="AH224" s="565"/>
    </row>
    <row r="225" spans="2:34">
      <c r="C225" s="450"/>
      <c r="D225" s="451"/>
      <c r="E225" s="497" t="s">
        <v>1272</v>
      </c>
      <c r="F225" s="456"/>
      <c r="G225" s="457"/>
      <c r="I225" s="461"/>
      <c r="J225" s="459"/>
      <c r="K225" s="506"/>
      <c r="L225" s="506"/>
      <c r="M225" s="506"/>
      <c r="O225" s="565"/>
      <c r="P225" s="565"/>
      <c r="Q225" s="565"/>
      <c r="R225" s="565"/>
      <c r="S225" s="565"/>
      <c r="T225" s="565"/>
      <c r="U225" s="565"/>
      <c r="V225" s="565"/>
      <c r="W225" s="565"/>
      <c r="X225" s="565"/>
      <c r="Y225" s="565"/>
      <c r="Z225" s="565"/>
      <c r="AA225" s="565"/>
      <c r="AB225" s="565"/>
      <c r="AC225" s="565"/>
      <c r="AD225" s="565"/>
      <c r="AE225" s="565"/>
      <c r="AF225" s="565"/>
      <c r="AG225" s="565"/>
      <c r="AH225" s="565"/>
    </row>
    <row r="226" spans="2:34">
      <c r="C226" s="450"/>
      <c r="D226" s="451"/>
      <c r="E226" s="497" t="s">
        <v>1273</v>
      </c>
      <c r="F226" s="456"/>
      <c r="G226" s="457"/>
      <c r="I226" s="461"/>
      <c r="J226" s="459"/>
      <c r="K226" s="506"/>
      <c r="L226" s="506"/>
      <c r="M226" s="506"/>
      <c r="O226" s="565"/>
      <c r="P226" s="565"/>
      <c r="Q226" s="565"/>
      <c r="R226" s="565"/>
      <c r="S226" s="565"/>
      <c r="T226" s="565"/>
      <c r="U226" s="565"/>
      <c r="V226" s="565"/>
      <c r="W226" s="565"/>
      <c r="X226" s="565"/>
      <c r="Y226" s="565"/>
      <c r="Z226" s="565"/>
      <c r="AA226" s="565"/>
      <c r="AB226" s="565"/>
      <c r="AC226" s="565"/>
      <c r="AD226" s="565"/>
      <c r="AE226" s="565"/>
      <c r="AF226" s="565"/>
      <c r="AG226" s="565"/>
      <c r="AH226" s="565"/>
    </row>
    <row r="227" spans="2:34">
      <c r="C227" s="450"/>
      <c r="D227" s="451"/>
      <c r="E227" s="497" t="s">
        <v>1274</v>
      </c>
      <c r="F227" s="456"/>
      <c r="G227" s="457"/>
      <c r="I227" s="461"/>
      <c r="J227" s="459"/>
      <c r="K227" s="506"/>
      <c r="L227" s="506"/>
      <c r="M227" s="506"/>
      <c r="O227" s="565"/>
      <c r="P227" s="565"/>
      <c r="Q227" s="565"/>
      <c r="R227" s="565"/>
      <c r="S227" s="565"/>
      <c r="T227" s="565"/>
      <c r="U227" s="565"/>
      <c r="V227" s="565"/>
      <c r="W227" s="565"/>
      <c r="X227" s="565"/>
      <c r="Y227" s="565"/>
      <c r="Z227" s="565"/>
      <c r="AA227" s="565"/>
      <c r="AB227" s="565"/>
      <c r="AC227" s="565"/>
      <c r="AD227" s="565"/>
      <c r="AE227" s="565"/>
      <c r="AF227" s="565"/>
      <c r="AG227" s="565"/>
      <c r="AH227" s="565"/>
    </row>
    <row r="228" spans="2:34">
      <c r="C228" s="450"/>
      <c r="D228" s="451"/>
      <c r="E228" s="498"/>
      <c r="F228" s="469"/>
      <c r="G228" s="469"/>
      <c r="I228" s="492">
        <f>SUM(I194:I227)</f>
        <v>13</v>
      </c>
      <c r="J228" s="491">
        <f>SUM(J194:J227)</f>
        <v>10</v>
      </c>
      <c r="K228" s="568"/>
      <c r="L228" s="569">
        <f>SUM(O228,Q228,S228,U228,W228,Y228,AA228,AC228,AE228,AG228)</f>
        <v>8.5</v>
      </c>
      <c r="M228" s="568">
        <f>SUM(P228,R228,T228,V228,Z228,AB228,AD228,AF228,X228,AH228)</f>
        <v>11</v>
      </c>
      <c r="O228" s="567">
        <f t="shared" ref="O228:AH228" si="5">SUM(O194:O227)</f>
        <v>0.5</v>
      </c>
      <c r="P228" s="572">
        <f t="shared" si="5"/>
        <v>0</v>
      </c>
      <c r="Q228" s="567">
        <f t="shared" si="5"/>
        <v>1</v>
      </c>
      <c r="R228" s="572">
        <f t="shared" si="5"/>
        <v>4</v>
      </c>
      <c r="S228" s="567">
        <f t="shared" si="5"/>
        <v>1.5</v>
      </c>
      <c r="T228" s="572">
        <f t="shared" si="5"/>
        <v>0</v>
      </c>
      <c r="U228" s="567">
        <f t="shared" si="5"/>
        <v>0</v>
      </c>
      <c r="V228" s="572">
        <f t="shared" si="5"/>
        <v>0</v>
      </c>
      <c r="W228" s="567">
        <f t="shared" si="5"/>
        <v>1</v>
      </c>
      <c r="X228" s="572">
        <f t="shared" si="5"/>
        <v>0</v>
      </c>
      <c r="Y228" s="567">
        <f t="shared" si="5"/>
        <v>3</v>
      </c>
      <c r="Z228" s="572">
        <f t="shared" si="5"/>
        <v>1</v>
      </c>
      <c r="AA228" s="567">
        <f t="shared" si="5"/>
        <v>1.5</v>
      </c>
      <c r="AB228" s="572">
        <f t="shared" si="5"/>
        <v>2</v>
      </c>
      <c r="AC228" s="567">
        <f t="shared" si="5"/>
        <v>0</v>
      </c>
      <c r="AD228" s="572">
        <f t="shared" si="5"/>
        <v>3</v>
      </c>
      <c r="AE228" s="567">
        <f t="shared" si="5"/>
        <v>0</v>
      </c>
      <c r="AF228" s="572">
        <f t="shared" si="5"/>
        <v>1</v>
      </c>
      <c r="AG228" s="567">
        <f t="shared" si="5"/>
        <v>0</v>
      </c>
      <c r="AH228" s="572">
        <f t="shared" si="5"/>
        <v>0</v>
      </c>
    </row>
    <row r="229" spans="2:34" ht="17.45" customHeight="1">
      <c r="B229" s="442" t="s">
        <v>1275</v>
      </c>
      <c r="C229" s="443"/>
      <c r="D229" s="444"/>
      <c r="E229" s="445"/>
      <c r="F229" s="494"/>
      <c r="G229" s="494"/>
      <c r="O229" s="565"/>
      <c r="P229" s="565"/>
      <c r="Q229" s="565"/>
      <c r="R229" s="565"/>
      <c r="S229" s="565"/>
      <c r="T229" s="565"/>
      <c r="U229" s="565"/>
      <c r="V229" s="565"/>
      <c r="W229" s="565"/>
      <c r="X229" s="565"/>
      <c r="Y229" s="565"/>
      <c r="Z229" s="565"/>
      <c r="AA229" s="565"/>
      <c r="AB229" s="565"/>
      <c r="AC229" s="565"/>
      <c r="AD229" s="565"/>
      <c r="AE229" s="565"/>
      <c r="AF229" s="565"/>
      <c r="AG229" s="565"/>
      <c r="AH229" s="565"/>
    </row>
    <row r="230" spans="2:34" ht="17.45" customHeight="1">
      <c r="C230" s="446" t="s">
        <v>1276</v>
      </c>
      <c r="D230" s="447"/>
      <c r="E230" s="448"/>
      <c r="F230" s="452" t="s">
        <v>732</v>
      </c>
      <c r="G230" s="453" t="s">
        <v>731</v>
      </c>
      <c r="I230" s="452" t="s">
        <v>732</v>
      </c>
      <c r="J230" s="453" t="s">
        <v>731</v>
      </c>
      <c r="K230" s="563"/>
      <c r="L230" s="563"/>
      <c r="M230" s="563"/>
      <c r="O230" s="561" t="s">
        <v>732</v>
      </c>
      <c r="P230" s="562" t="s">
        <v>731</v>
      </c>
      <c r="Q230" s="561" t="s">
        <v>732</v>
      </c>
      <c r="R230" s="562" t="s">
        <v>731</v>
      </c>
      <c r="S230" s="561" t="s">
        <v>732</v>
      </c>
      <c r="T230" s="562" t="s">
        <v>731</v>
      </c>
      <c r="U230" s="561" t="s">
        <v>732</v>
      </c>
      <c r="V230" s="562" t="s">
        <v>731</v>
      </c>
      <c r="W230" s="561" t="s">
        <v>732</v>
      </c>
      <c r="X230" s="560" t="s">
        <v>731</v>
      </c>
      <c r="Y230" s="561" t="s">
        <v>732</v>
      </c>
      <c r="Z230" s="562" t="s">
        <v>731</v>
      </c>
      <c r="AA230" s="561" t="s">
        <v>732</v>
      </c>
      <c r="AB230" s="562" t="s">
        <v>731</v>
      </c>
      <c r="AC230" s="561" t="s">
        <v>732</v>
      </c>
      <c r="AD230" s="562" t="s">
        <v>731</v>
      </c>
      <c r="AE230" s="561" t="s">
        <v>732</v>
      </c>
      <c r="AF230" s="562" t="s">
        <v>731</v>
      </c>
      <c r="AG230" s="561" t="s">
        <v>732</v>
      </c>
      <c r="AH230" s="560" t="s">
        <v>731</v>
      </c>
    </row>
    <row r="231" spans="2:34">
      <c r="C231" s="450"/>
      <c r="D231" s="451"/>
      <c r="E231" s="496" t="s">
        <v>1277</v>
      </c>
      <c r="F231" s="456">
        <v>2</v>
      </c>
      <c r="G231" s="457"/>
      <c r="I231" s="458">
        <v>7</v>
      </c>
      <c r="J231" s="459"/>
      <c r="K231" s="506"/>
      <c r="L231" s="566">
        <f>SUM(O231,Q231,S231,U231,W231,Y231,AA231,AC231,AE231,AG231)</f>
        <v>7</v>
      </c>
      <c r="M231" s="506"/>
      <c r="O231" s="565"/>
      <c r="P231" s="565"/>
      <c r="Q231" s="565">
        <v>1</v>
      </c>
      <c r="R231" s="565"/>
      <c r="S231" s="565">
        <v>1</v>
      </c>
      <c r="T231" s="565"/>
      <c r="U231" s="565"/>
      <c r="V231" s="565"/>
      <c r="W231" s="565">
        <v>1</v>
      </c>
      <c r="X231" s="565"/>
      <c r="Y231" s="565">
        <v>1</v>
      </c>
      <c r="Z231" s="565"/>
      <c r="AA231" s="565"/>
      <c r="AB231" s="565"/>
      <c r="AC231" s="565">
        <v>1</v>
      </c>
      <c r="AD231" s="565"/>
      <c r="AE231" s="565">
        <v>1</v>
      </c>
      <c r="AF231" s="565"/>
      <c r="AG231" s="565">
        <v>1</v>
      </c>
      <c r="AH231" s="565"/>
    </row>
    <row r="232" spans="2:34">
      <c r="C232" s="450"/>
      <c r="D232" s="451"/>
      <c r="E232" s="485" t="s">
        <v>1278</v>
      </c>
      <c r="F232" s="456"/>
      <c r="G232" s="457"/>
      <c r="I232" s="461"/>
      <c r="J232" s="459"/>
      <c r="K232" s="506"/>
      <c r="L232" s="506"/>
      <c r="M232" s="506"/>
      <c r="O232" s="565"/>
      <c r="P232" s="565"/>
      <c r="Q232" s="565"/>
      <c r="R232" s="565"/>
      <c r="S232" s="565"/>
      <c r="T232" s="565"/>
      <c r="U232" s="565"/>
      <c r="V232" s="565"/>
      <c r="W232" s="565"/>
      <c r="X232" s="565"/>
      <c r="Y232" s="565"/>
      <c r="Z232" s="565"/>
      <c r="AA232" s="565"/>
      <c r="AB232" s="565"/>
      <c r="AC232" s="565"/>
      <c r="AD232" s="565"/>
      <c r="AE232" s="565"/>
      <c r="AF232" s="565"/>
      <c r="AG232" s="565"/>
      <c r="AH232" s="565"/>
    </row>
    <row r="233" spans="2:34">
      <c r="C233" s="450"/>
      <c r="D233" s="451"/>
      <c r="E233" s="496" t="s">
        <v>1279</v>
      </c>
      <c r="F233" s="456"/>
      <c r="G233" s="457"/>
      <c r="I233" s="461"/>
      <c r="J233" s="459"/>
      <c r="K233" s="506"/>
      <c r="L233" s="506"/>
      <c r="M233" s="506"/>
      <c r="O233" s="565"/>
      <c r="P233" s="565"/>
      <c r="Q233" s="565"/>
      <c r="R233" s="565"/>
      <c r="S233" s="565"/>
      <c r="T233" s="565"/>
      <c r="U233" s="565"/>
      <c r="V233" s="565"/>
      <c r="W233" s="565"/>
      <c r="X233" s="565"/>
      <c r="Y233" s="565"/>
      <c r="Z233" s="565"/>
      <c r="AA233" s="565"/>
      <c r="AB233" s="565"/>
      <c r="AC233" s="565"/>
      <c r="AD233" s="565"/>
      <c r="AE233" s="565"/>
      <c r="AF233" s="565"/>
      <c r="AG233" s="565"/>
      <c r="AH233" s="565"/>
    </row>
    <row r="234" spans="2:34" ht="17.45" customHeight="1">
      <c r="C234" s="446" t="s">
        <v>1280</v>
      </c>
      <c r="D234" s="447"/>
      <c r="E234" s="448"/>
      <c r="F234" s="456"/>
      <c r="G234" s="457"/>
      <c r="I234" s="449"/>
      <c r="J234" s="449"/>
      <c r="K234" s="449"/>
      <c r="L234" s="449"/>
      <c r="M234" s="449"/>
      <c r="O234" s="565"/>
      <c r="P234" s="565"/>
      <c r="Q234" s="565"/>
      <c r="R234" s="565"/>
      <c r="S234" s="565"/>
      <c r="T234" s="565"/>
      <c r="U234" s="565"/>
      <c r="V234" s="565"/>
      <c r="W234" s="565"/>
      <c r="X234" s="565"/>
      <c r="Y234" s="565"/>
      <c r="Z234" s="565"/>
      <c r="AA234" s="565"/>
      <c r="AB234" s="565"/>
      <c r="AC234" s="565"/>
      <c r="AD234" s="565"/>
      <c r="AE234" s="565"/>
      <c r="AF234" s="565"/>
      <c r="AG234" s="565"/>
      <c r="AH234" s="565"/>
    </row>
    <row r="235" spans="2:34">
      <c r="C235" s="450"/>
      <c r="D235" s="451"/>
      <c r="E235" s="496" t="s">
        <v>1281</v>
      </c>
      <c r="F235" s="456"/>
      <c r="G235" s="457">
        <v>3</v>
      </c>
      <c r="I235" s="461"/>
      <c r="J235" s="518">
        <v>2</v>
      </c>
      <c r="K235" s="506"/>
      <c r="L235" s="506"/>
      <c r="M235" s="571">
        <f>SUM(P235,R235,T235,V235,Z235,AB235,AD235,AF235,X235,AH235)</f>
        <v>2</v>
      </c>
      <c r="O235" s="565"/>
      <c r="P235" s="565">
        <v>1</v>
      </c>
      <c r="Q235" s="565"/>
      <c r="R235" s="565"/>
      <c r="S235" s="565"/>
      <c r="T235" s="565">
        <v>1</v>
      </c>
      <c r="U235" s="565"/>
      <c r="V235" s="565"/>
      <c r="W235" s="565"/>
      <c r="X235" s="565"/>
      <c r="Y235" s="565"/>
      <c r="Z235" s="565"/>
      <c r="AA235" s="565"/>
      <c r="AB235" s="565"/>
      <c r="AC235" s="565"/>
      <c r="AD235" s="565"/>
      <c r="AE235" s="565"/>
      <c r="AF235" s="565"/>
      <c r="AG235" s="565"/>
      <c r="AH235" s="565"/>
    </row>
    <row r="236" spans="2:34">
      <c r="C236" s="450"/>
      <c r="D236" s="451"/>
      <c r="E236" s="496" t="s">
        <v>1282</v>
      </c>
      <c r="F236" s="456"/>
      <c r="G236" s="457"/>
      <c r="I236" s="461"/>
      <c r="J236" s="459"/>
      <c r="K236" s="506"/>
      <c r="L236" s="506"/>
      <c r="M236" s="506"/>
      <c r="O236" s="565"/>
      <c r="P236" s="565"/>
      <c r="Q236" s="565"/>
      <c r="R236" s="565"/>
      <c r="S236" s="565"/>
      <c r="T236" s="565"/>
      <c r="U236" s="565"/>
      <c r="V236" s="565"/>
      <c r="W236" s="565"/>
      <c r="X236" s="565"/>
      <c r="Y236" s="565"/>
      <c r="Z236" s="565"/>
      <c r="AA236" s="565"/>
      <c r="AB236" s="565"/>
      <c r="AC236" s="565"/>
      <c r="AD236" s="565"/>
      <c r="AE236" s="565"/>
      <c r="AF236" s="565"/>
      <c r="AG236" s="565"/>
      <c r="AH236" s="565"/>
    </row>
    <row r="237" spans="2:34">
      <c r="C237" s="450"/>
      <c r="D237" s="451"/>
      <c r="E237" s="496" t="s">
        <v>1283</v>
      </c>
      <c r="F237" s="456"/>
      <c r="G237" s="457">
        <v>2</v>
      </c>
      <c r="I237" s="461"/>
      <c r="J237" s="486">
        <v>8</v>
      </c>
      <c r="K237" s="449"/>
      <c r="L237" s="449"/>
      <c r="M237" s="571">
        <f>SUM(P237,R237,T237,V237,Z237,AB237,AD237,AF237,X237,AH237)</f>
        <v>8</v>
      </c>
      <c r="O237" s="565"/>
      <c r="P237" s="565"/>
      <c r="Q237" s="565"/>
      <c r="R237" s="565"/>
      <c r="S237" s="570"/>
      <c r="T237" s="570"/>
      <c r="U237" s="570"/>
      <c r="V237" s="570"/>
      <c r="W237" s="565"/>
      <c r="X237" s="565"/>
      <c r="Y237" s="570"/>
      <c r="Z237" s="570"/>
      <c r="AA237" s="570"/>
      <c r="AB237" s="570"/>
      <c r="AC237" s="570"/>
      <c r="AD237" s="565">
        <v>5</v>
      </c>
      <c r="AE237" s="565"/>
      <c r="AF237" s="565"/>
      <c r="AG237" s="565"/>
      <c r="AH237" s="565">
        <v>3</v>
      </c>
    </row>
    <row r="238" spans="2:34">
      <c r="C238" s="450"/>
      <c r="D238" s="451"/>
      <c r="E238" s="496" t="s">
        <v>1284</v>
      </c>
      <c r="F238" s="456"/>
      <c r="G238" s="457">
        <v>2</v>
      </c>
      <c r="I238" s="461"/>
      <c r="J238" s="518">
        <v>8</v>
      </c>
      <c r="K238" s="506"/>
      <c r="L238" s="506"/>
      <c r="M238" s="571">
        <f>SUM(P238,R238,T238,V238,Z238,AB238,AD238,AF238,X238,AH238)</f>
        <v>8</v>
      </c>
      <c r="O238" s="565"/>
      <c r="P238" s="565">
        <v>2</v>
      </c>
      <c r="Q238" s="565"/>
      <c r="R238" s="565"/>
      <c r="S238" s="570"/>
      <c r="T238" s="570"/>
      <c r="U238" s="570"/>
      <c r="V238" s="570"/>
      <c r="W238" s="565"/>
      <c r="X238" s="565"/>
      <c r="Y238" s="570"/>
      <c r="Z238" s="570"/>
      <c r="AA238" s="570"/>
      <c r="AB238" s="570">
        <v>3</v>
      </c>
      <c r="AC238" s="570"/>
      <c r="AD238" s="565"/>
      <c r="AE238" s="565"/>
      <c r="AF238" s="565"/>
      <c r="AG238" s="565"/>
      <c r="AH238" s="565">
        <v>3</v>
      </c>
    </row>
    <row r="239" spans="2:34">
      <c r="C239" s="450"/>
      <c r="D239" s="451"/>
      <c r="E239" s="496" t="s">
        <v>1285</v>
      </c>
      <c r="F239" s="456"/>
      <c r="G239" s="457">
        <v>2</v>
      </c>
      <c r="I239" s="461"/>
      <c r="J239" s="486">
        <v>8</v>
      </c>
      <c r="K239" s="449"/>
      <c r="L239" s="449"/>
      <c r="M239" s="571">
        <f>SUM(P239,R239,T239,V239,Z239,AB239,AD239,AF239,X239,AH239)</f>
        <v>8</v>
      </c>
      <c r="O239" s="565"/>
      <c r="P239" s="565">
        <v>2</v>
      </c>
      <c r="Q239" s="565"/>
      <c r="R239" s="565"/>
      <c r="S239" s="570"/>
      <c r="T239" s="570">
        <v>3</v>
      </c>
      <c r="U239" s="570"/>
      <c r="V239" s="570"/>
      <c r="W239" s="565"/>
      <c r="X239" s="565"/>
      <c r="Y239" s="570"/>
      <c r="Z239" s="570"/>
      <c r="AA239" s="570"/>
      <c r="AB239" s="570"/>
      <c r="AC239" s="570"/>
      <c r="AD239" s="565"/>
      <c r="AE239" s="565"/>
      <c r="AF239" s="565"/>
      <c r="AG239" s="565"/>
      <c r="AH239" s="565">
        <v>3</v>
      </c>
    </row>
    <row r="240" spans="2:34" ht="17.45" customHeight="1">
      <c r="C240" s="446" t="s">
        <v>1286</v>
      </c>
      <c r="D240" s="447"/>
      <c r="E240" s="448"/>
      <c r="F240" s="468"/>
      <c r="G240" s="469"/>
      <c r="I240" s="449"/>
      <c r="J240" s="449"/>
      <c r="K240" s="449"/>
      <c r="L240" s="449"/>
      <c r="M240" s="449"/>
      <c r="O240" s="565"/>
      <c r="P240" s="565"/>
      <c r="Q240" s="565"/>
      <c r="R240" s="565"/>
      <c r="S240" s="570"/>
      <c r="T240" s="570"/>
      <c r="U240" s="570"/>
      <c r="V240" s="570"/>
      <c r="W240" s="565"/>
      <c r="X240" s="565"/>
      <c r="Y240" s="570"/>
      <c r="Z240" s="570"/>
      <c r="AA240" s="570"/>
      <c r="AB240" s="570"/>
      <c r="AC240" s="570"/>
      <c r="AD240" s="565"/>
      <c r="AE240" s="565"/>
      <c r="AF240" s="565"/>
      <c r="AG240" s="565"/>
      <c r="AH240" s="565"/>
    </row>
    <row r="241" spans="2:34">
      <c r="C241" s="450"/>
      <c r="D241" s="593"/>
      <c r="E241" s="496" t="s">
        <v>1287</v>
      </c>
      <c r="F241" s="456">
        <v>2</v>
      </c>
      <c r="G241" s="457"/>
      <c r="I241" s="460">
        <v>4</v>
      </c>
      <c r="J241" s="459"/>
      <c r="K241" s="506"/>
      <c r="L241" s="566">
        <f>SUM(O241,Q241,S241,U241,W241,Y241,AA241,AC241,AE241,AG241)</f>
        <v>4</v>
      </c>
      <c r="M241" s="506"/>
      <c r="O241" s="565">
        <v>0.5</v>
      </c>
      <c r="P241" s="565"/>
      <c r="Q241" s="565">
        <v>1</v>
      </c>
      <c r="R241" s="565"/>
      <c r="S241" s="565">
        <v>1</v>
      </c>
      <c r="T241" s="565"/>
      <c r="U241" s="565"/>
      <c r="V241" s="565"/>
      <c r="W241" s="565"/>
      <c r="X241" s="565"/>
      <c r="Y241" s="565">
        <v>1</v>
      </c>
      <c r="Z241" s="565"/>
      <c r="AA241" s="565">
        <v>0.5</v>
      </c>
      <c r="AB241" s="565"/>
      <c r="AC241" s="565"/>
      <c r="AD241" s="565"/>
      <c r="AE241" s="565"/>
      <c r="AF241" s="565"/>
      <c r="AG241" s="565"/>
      <c r="AH241" s="565"/>
    </row>
    <row r="242" spans="2:34">
      <c r="B242" s="439"/>
      <c r="C242" s="450"/>
      <c r="D242" s="593"/>
      <c r="E242" s="496" t="s">
        <v>1288</v>
      </c>
      <c r="F242" s="456">
        <v>2</v>
      </c>
      <c r="G242" s="457"/>
      <c r="I242" s="460">
        <v>4</v>
      </c>
      <c r="J242" s="459"/>
      <c r="K242" s="506"/>
      <c r="L242" s="566">
        <f>SUM(O242,Q242,S242,U242,W242,Y242,AA242,AC242,AE242,AG242)</f>
        <v>4.5</v>
      </c>
      <c r="M242" s="506"/>
      <c r="O242" s="565">
        <v>0.5</v>
      </c>
      <c r="P242" s="565"/>
      <c r="Q242" s="565">
        <v>1</v>
      </c>
      <c r="R242" s="565"/>
      <c r="S242" s="565">
        <v>1</v>
      </c>
      <c r="T242" s="565"/>
      <c r="U242" s="565"/>
      <c r="V242" s="565"/>
      <c r="W242" s="565">
        <v>0.5</v>
      </c>
      <c r="X242" s="565"/>
      <c r="Y242" s="565">
        <v>0.5</v>
      </c>
      <c r="Z242" s="565"/>
      <c r="AA242" s="565">
        <v>0.5</v>
      </c>
      <c r="AB242" s="565"/>
      <c r="AC242" s="565"/>
      <c r="AD242" s="565"/>
      <c r="AE242" s="565"/>
      <c r="AF242" s="565"/>
      <c r="AG242" s="565">
        <v>0.5</v>
      </c>
      <c r="AH242" s="565"/>
    </row>
    <row r="243" spans="2:34" ht="17.45" customHeight="1">
      <c r="B243" s="439"/>
      <c r="E243" s="519"/>
      <c r="F243" s="547"/>
      <c r="G243" s="547"/>
      <c r="I243" s="492">
        <f>SUM(I231:I242)</f>
        <v>15</v>
      </c>
      <c r="J243" s="491">
        <f>SUM(J231:J242)</f>
        <v>26</v>
      </c>
      <c r="K243" s="568"/>
      <c r="L243" s="569">
        <f>SUM(O243,Q243,S243,U243,W243,Y243,AA243,AC243,AE243,AG243)</f>
        <v>15.5</v>
      </c>
      <c r="M243" s="568">
        <f>SUM(P243,R243,T243,V243,Z243,AB243,AD243,AF243,X243,AH243)</f>
        <v>26</v>
      </c>
      <c r="O243" s="567">
        <f t="shared" ref="O243:AH243" si="6">SUM(O231:O242)</f>
        <v>1</v>
      </c>
      <c r="P243" s="567">
        <f t="shared" si="6"/>
        <v>5</v>
      </c>
      <c r="Q243" s="567">
        <f t="shared" si="6"/>
        <v>3</v>
      </c>
      <c r="R243" s="567">
        <f t="shared" si="6"/>
        <v>0</v>
      </c>
      <c r="S243" s="567">
        <f t="shared" si="6"/>
        <v>3</v>
      </c>
      <c r="T243" s="567">
        <f t="shared" si="6"/>
        <v>4</v>
      </c>
      <c r="U243" s="567">
        <f t="shared" si="6"/>
        <v>0</v>
      </c>
      <c r="V243" s="567">
        <f t="shared" si="6"/>
        <v>0</v>
      </c>
      <c r="W243" s="567">
        <f t="shared" si="6"/>
        <v>1.5</v>
      </c>
      <c r="X243" s="567">
        <f t="shared" si="6"/>
        <v>0</v>
      </c>
      <c r="Y243" s="567">
        <f t="shared" si="6"/>
        <v>2.5</v>
      </c>
      <c r="Z243" s="567">
        <f t="shared" si="6"/>
        <v>0</v>
      </c>
      <c r="AA243" s="567">
        <f t="shared" si="6"/>
        <v>1</v>
      </c>
      <c r="AB243" s="567">
        <f t="shared" si="6"/>
        <v>3</v>
      </c>
      <c r="AC243" s="567">
        <f t="shared" si="6"/>
        <v>1</v>
      </c>
      <c r="AD243" s="567">
        <f t="shared" si="6"/>
        <v>5</v>
      </c>
      <c r="AE243" s="567">
        <f t="shared" si="6"/>
        <v>1</v>
      </c>
      <c r="AF243" s="567">
        <f t="shared" si="6"/>
        <v>0</v>
      </c>
      <c r="AG243" s="567">
        <f t="shared" si="6"/>
        <v>1.5</v>
      </c>
      <c r="AH243" s="567">
        <f t="shared" si="6"/>
        <v>9</v>
      </c>
    </row>
    <row r="244" spans="2:34" ht="17.45" customHeight="1">
      <c r="F244" s="547"/>
      <c r="G244" s="547"/>
      <c r="O244" s="559"/>
      <c r="P244" s="559"/>
      <c r="Q244" s="559"/>
      <c r="R244" s="559"/>
      <c r="S244" s="559"/>
      <c r="T244" s="559"/>
      <c r="U244" s="559"/>
      <c r="V244" s="559"/>
      <c r="W244" s="559"/>
      <c r="X244" s="559"/>
      <c r="Y244" s="559"/>
      <c r="Z244" s="559"/>
      <c r="AA244" s="559"/>
      <c r="AB244" s="559"/>
      <c r="AC244" s="559"/>
      <c r="AD244" s="559"/>
      <c r="AE244" s="559"/>
      <c r="AF244" s="559"/>
      <c r="AG244" s="559"/>
      <c r="AH244" s="559"/>
    </row>
    <row r="245" spans="2:34" ht="17.45" customHeight="1">
      <c r="F245" s="547"/>
      <c r="G245" s="547"/>
      <c r="I245" s="458">
        <f>I243+I228+I191+I146+I95+I51</f>
        <v>92</v>
      </c>
      <c r="J245" s="486">
        <f>J243+J228+J191+J146+J95+J51</f>
        <v>273</v>
      </c>
      <c r="K245" s="449"/>
      <c r="L245" s="449"/>
      <c r="M245" s="566">
        <f>SUM(P245,R245,T245,V245,Z245,AB245,AD245,AF245,X245,AH245)</f>
        <v>274</v>
      </c>
      <c r="O245" s="565">
        <f t="shared" ref="O245:AH245" si="7">O243+O228+O191+O146+O95+O51</f>
        <v>9</v>
      </c>
      <c r="P245" s="564">
        <f t="shared" si="7"/>
        <v>27</v>
      </c>
      <c r="Q245" s="565">
        <f t="shared" si="7"/>
        <v>9</v>
      </c>
      <c r="R245" s="564">
        <f t="shared" si="7"/>
        <v>27</v>
      </c>
      <c r="S245" s="565">
        <f t="shared" si="7"/>
        <v>9</v>
      </c>
      <c r="T245" s="564">
        <f t="shared" si="7"/>
        <v>27</v>
      </c>
      <c r="U245" s="565">
        <f t="shared" si="7"/>
        <v>9</v>
      </c>
      <c r="V245" s="564">
        <f t="shared" si="7"/>
        <v>27</v>
      </c>
      <c r="W245" s="565">
        <f t="shared" si="7"/>
        <v>9</v>
      </c>
      <c r="X245" s="564">
        <f t="shared" si="7"/>
        <v>27</v>
      </c>
      <c r="Y245" s="565">
        <f t="shared" si="7"/>
        <v>9</v>
      </c>
      <c r="Z245" s="564">
        <f t="shared" si="7"/>
        <v>28</v>
      </c>
      <c r="AA245" s="565">
        <f t="shared" si="7"/>
        <v>9</v>
      </c>
      <c r="AB245" s="564">
        <f t="shared" si="7"/>
        <v>27</v>
      </c>
      <c r="AC245" s="565">
        <f t="shared" si="7"/>
        <v>9</v>
      </c>
      <c r="AD245" s="564">
        <f t="shared" si="7"/>
        <v>27</v>
      </c>
      <c r="AE245" s="565">
        <f t="shared" si="7"/>
        <v>10</v>
      </c>
      <c r="AF245" s="564">
        <f t="shared" si="7"/>
        <v>27</v>
      </c>
      <c r="AG245" s="565">
        <f t="shared" si="7"/>
        <v>1.5</v>
      </c>
      <c r="AH245" s="564">
        <f t="shared" si="7"/>
        <v>30</v>
      </c>
    </row>
    <row r="246" spans="2:34" ht="17.45" customHeight="1">
      <c r="F246" s="547"/>
      <c r="G246" s="547"/>
      <c r="I246" s="452" t="s">
        <v>732</v>
      </c>
      <c r="J246" s="453" t="s">
        <v>731</v>
      </c>
      <c r="K246" s="563"/>
      <c r="L246" s="563"/>
      <c r="M246" s="563"/>
      <c r="O246" s="561" t="s">
        <v>732</v>
      </c>
      <c r="P246" s="562" t="s">
        <v>731</v>
      </c>
      <c r="Q246" s="561" t="s">
        <v>732</v>
      </c>
      <c r="R246" s="562" t="s">
        <v>731</v>
      </c>
      <c r="S246" s="561" t="s">
        <v>732</v>
      </c>
      <c r="T246" s="562" t="s">
        <v>731</v>
      </c>
      <c r="U246" s="561" t="s">
        <v>732</v>
      </c>
      <c r="V246" s="562" t="s">
        <v>731</v>
      </c>
      <c r="W246" s="561" t="s">
        <v>732</v>
      </c>
      <c r="X246" s="560" t="s">
        <v>731</v>
      </c>
      <c r="Y246" s="561" t="s">
        <v>732</v>
      </c>
      <c r="Z246" s="562" t="s">
        <v>731</v>
      </c>
      <c r="AA246" s="561" t="s">
        <v>732</v>
      </c>
      <c r="AB246" s="562" t="s">
        <v>731</v>
      </c>
      <c r="AC246" s="561" t="s">
        <v>732</v>
      </c>
      <c r="AD246" s="562" t="s">
        <v>731</v>
      </c>
      <c r="AE246" s="561" t="s">
        <v>732</v>
      </c>
      <c r="AF246" s="562" t="s">
        <v>731</v>
      </c>
      <c r="AG246" s="561" t="s">
        <v>732</v>
      </c>
      <c r="AH246" s="560" t="s">
        <v>731</v>
      </c>
    </row>
    <row r="247" spans="2:34">
      <c r="E247" s="521" t="s">
        <v>1289</v>
      </c>
      <c r="F247" s="547">
        <v>30</v>
      </c>
      <c r="G247" s="547">
        <v>30</v>
      </c>
      <c r="O247" s="559"/>
      <c r="P247" s="559"/>
      <c r="Q247" s="559"/>
      <c r="R247" s="559"/>
      <c r="S247" s="559"/>
      <c r="T247" s="559"/>
      <c r="U247" s="559"/>
      <c r="V247" s="559"/>
      <c r="W247" s="559"/>
      <c r="X247" s="559"/>
      <c r="Y247" s="559"/>
      <c r="Z247" s="559"/>
      <c r="AA247" s="559"/>
      <c r="AB247" s="559"/>
      <c r="AC247" s="559"/>
      <c r="AD247" s="559"/>
      <c r="AE247" s="559"/>
      <c r="AF247" s="559"/>
      <c r="AG247" s="559"/>
      <c r="AH247" s="559"/>
    </row>
    <row r="248" spans="2:34">
      <c r="F248" s="547">
        <f>F247*3</f>
        <v>90</v>
      </c>
      <c r="G248" s="547">
        <f>G247*9</f>
        <v>270</v>
      </c>
      <c r="I248" s="522">
        <f>I245-F248</f>
        <v>2</v>
      </c>
      <c r="J248" s="522">
        <f>J245-G248</f>
        <v>3</v>
      </c>
      <c r="K248" s="522"/>
      <c r="L248" s="522"/>
      <c r="M248" s="522"/>
      <c r="O248" s="559"/>
      <c r="P248" s="559"/>
      <c r="Q248" s="559"/>
      <c r="R248" s="559"/>
      <c r="S248" s="559"/>
      <c r="T248" s="559"/>
      <c r="U248" s="559"/>
      <c r="V248" s="559"/>
      <c r="W248" s="559"/>
      <c r="X248" s="559"/>
      <c r="Y248" s="559"/>
      <c r="Z248" s="559"/>
      <c r="AA248" s="559"/>
      <c r="AB248" s="559"/>
      <c r="AC248" s="559"/>
      <c r="AD248" s="559"/>
      <c r="AE248" s="559"/>
      <c r="AF248" s="559"/>
      <c r="AG248" s="559"/>
      <c r="AH248" s="559"/>
    </row>
    <row r="249" spans="2:34">
      <c r="F249" s="547"/>
      <c r="G249" s="547"/>
    </row>
    <row r="250" spans="2:34">
      <c r="F250" s="547"/>
      <c r="G250" s="547"/>
    </row>
    <row r="251" spans="2:34">
      <c r="F251" s="547"/>
      <c r="G251" s="547"/>
    </row>
    <row r="252" spans="2:34">
      <c r="F252" s="547"/>
      <c r="G252" s="547"/>
    </row>
    <row r="253" spans="2:34">
      <c r="F253" s="547"/>
      <c r="G253" s="547"/>
    </row>
    <row r="254" spans="2:34">
      <c r="F254" s="547"/>
      <c r="G254" s="547"/>
    </row>
    <row r="255" spans="2:34">
      <c r="F255" s="547"/>
      <c r="G255" s="547"/>
    </row>
    <row r="256" spans="2:34">
      <c r="F256" s="547"/>
      <c r="G256" s="547"/>
    </row>
    <row r="257" spans="6:7">
      <c r="F257" s="547"/>
      <c r="G257" s="547"/>
    </row>
    <row r="258" spans="6:7">
      <c r="F258" s="547"/>
      <c r="G258" s="547"/>
    </row>
    <row r="259" spans="6:7">
      <c r="F259" s="547"/>
      <c r="G259" s="547"/>
    </row>
    <row r="260" spans="6:7">
      <c r="F260" s="547"/>
      <c r="G260" s="547"/>
    </row>
    <row r="261" spans="6:7">
      <c r="F261" s="547"/>
      <c r="G261" s="547"/>
    </row>
    <row r="262" spans="6:7">
      <c r="F262" s="547"/>
      <c r="G262" s="547"/>
    </row>
  </sheetData>
  <mergeCells count="16">
    <mergeCell ref="B2:J2"/>
    <mergeCell ref="C3:G3"/>
    <mergeCell ref="F4:G4"/>
    <mergeCell ref="I4:J4"/>
    <mergeCell ref="F5:G5"/>
    <mergeCell ref="AG5:AH5"/>
    <mergeCell ref="D241:D242"/>
    <mergeCell ref="O5:P5"/>
    <mergeCell ref="Q5:R5"/>
    <mergeCell ref="S5:T5"/>
    <mergeCell ref="U5:V5"/>
    <mergeCell ref="Y5:Z5"/>
    <mergeCell ref="AA5:AB5"/>
    <mergeCell ref="AC5:AD5"/>
    <mergeCell ref="AE5:AF5"/>
    <mergeCell ref="W5:X5"/>
  </mergeCells>
  <conditionalFormatting sqref="F7:G17 F78:G92 F101:G107 F111:G122 F96:G96 F20:G28 F42:G52 F187:G189 F192:G192 F206:G207 F147:G147 F238:G242 F213:G229 F157:G157 F61:G63 F39:G39 F54:G56 F58:G59 F65:G68 F98:G98 F124:G128 F130:G143 F149:G155 F159:G165 F167:G173 F194:G195 F201:G202 F231:G236 F30:G37 F197:G199">
    <cfRule type="colorScale" priority="21">
      <colorScale>
        <cfvo type="num" val="1"/>
        <cfvo type="num" val="4"/>
        <color theme="9" tint="0.79998168889431442"/>
        <color rgb="FF217D2A"/>
      </colorScale>
    </cfRule>
  </conditionalFormatting>
  <conditionalFormatting sqref="F18:G18">
    <cfRule type="colorScale" priority="20">
      <colorScale>
        <cfvo type="num" val="1"/>
        <cfvo type="num" val="4"/>
        <color theme="9" tint="0.79998168889431442"/>
        <color rgb="FF217D2A"/>
      </colorScale>
    </cfRule>
  </conditionalFormatting>
  <conditionalFormatting sqref="F40:G40">
    <cfRule type="colorScale" priority="19">
      <colorScale>
        <cfvo type="num" val="1"/>
        <cfvo type="num" val="4"/>
        <color theme="9" tint="0.79998168889431442"/>
        <color rgb="FF217D2A"/>
      </colorScale>
    </cfRule>
  </conditionalFormatting>
  <conditionalFormatting sqref="F69:G70">
    <cfRule type="colorScale" priority="18">
      <colorScale>
        <cfvo type="num" val="1"/>
        <cfvo type="num" val="4"/>
        <color theme="9" tint="0.79998168889431442"/>
        <color rgb="FF217D2A"/>
      </colorScale>
    </cfRule>
  </conditionalFormatting>
  <conditionalFormatting sqref="F71:G72">
    <cfRule type="colorScale" priority="17">
      <colorScale>
        <cfvo type="num" val="1"/>
        <cfvo type="num" val="4"/>
        <color theme="9" tint="0.79998168889431442"/>
        <color rgb="FF217D2A"/>
      </colorScale>
    </cfRule>
  </conditionalFormatting>
  <conditionalFormatting sqref="F73:G74">
    <cfRule type="colorScale" priority="16">
      <colorScale>
        <cfvo type="num" val="1"/>
        <cfvo type="num" val="4"/>
        <color theme="9" tint="0.79998168889431442"/>
        <color rgb="FF217D2A"/>
      </colorScale>
    </cfRule>
  </conditionalFormatting>
  <conditionalFormatting sqref="F75:G76">
    <cfRule type="colorScale" priority="15">
      <colorScale>
        <cfvo type="num" val="1"/>
        <cfvo type="num" val="4"/>
        <color theme="9" tint="0.79998168889431442"/>
        <color rgb="FF217D2A"/>
      </colorScale>
    </cfRule>
  </conditionalFormatting>
  <conditionalFormatting sqref="F93:G95">
    <cfRule type="colorScale" priority="14">
      <colorScale>
        <cfvo type="num" val="1"/>
        <cfvo type="num" val="4"/>
        <color theme="9" tint="0.79998168889431442"/>
        <color rgb="FF217D2A"/>
      </colorScale>
    </cfRule>
  </conditionalFormatting>
  <conditionalFormatting sqref="F108:G109">
    <cfRule type="colorScale" priority="13">
      <colorScale>
        <cfvo type="num" val="1"/>
        <cfvo type="num" val="4"/>
        <color theme="9" tint="0.79998168889431442"/>
        <color rgb="FF217D2A"/>
      </colorScale>
    </cfRule>
  </conditionalFormatting>
  <conditionalFormatting sqref="F99:G99">
    <cfRule type="colorScale" priority="12">
      <colorScale>
        <cfvo type="num" val="1"/>
        <cfvo type="num" val="4"/>
        <color theme="9" tint="0.79998168889431442"/>
        <color rgb="FF217D2A"/>
      </colorScale>
    </cfRule>
  </conditionalFormatting>
  <conditionalFormatting sqref="F100:G100">
    <cfRule type="colorScale" priority="11">
      <colorScale>
        <cfvo type="num" val="1"/>
        <cfvo type="num" val="4"/>
        <color theme="9" tint="0.79998168889431442"/>
        <color rgb="FF217D2A"/>
      </colorScale>
    </cfRule>
  </conditionalFormatting>
  <conditionalFormatting sqref="F144:G146">
    <cfRule type="colorScale" priority="10">
      <colorScale>
        <cfvo type="num" val="1"/>
        <cfvo type="num" val="4"/>
        <color theme="9" tint="0.79998168889431442"/>
        <color rgb="FF217D2A"/>
      </colorScale>
    </cfRule>
  </conditionalFormatting>
  <conditionalFormatting sqref="F174:G183">
    <cfRule type="colorScale" priority="9">
      <colorScale>
        <cfvo type="num" val="1"/>
        <cfvo type="num" val="4"/>
        <color theme="9" tint="0.79998168889431442"/>
        <color rgb="FF217D2A"/>
      </colorScale>
    </cfRule>
  </conditionalFormatting>
  <conditionalFormatting sqref="F184:G186 F190:G191">
    <cfRule type="colorScale" priority="8">
      <colorScale>
        <cfvo type="num" val="1"/>
        <cfvo type="num" val="4"/>
        <color theme="9" tint="0.79998168889431442"/>
        <color rgb="FF217D2A"/>
      </colorScale>
    </cfRule>
  </conditionalFormatting>
  <conditionalFormatting sqref="F203:G204">
    <cfRule type="colorScale" priority="7">
      <colorScale>
        <cfvo type="num" val="1"/>
        <cfvo type="num" val="4"/>
        <color theme="9" tint="0.79998168889431442"/>
        <color rgb="FF217D2A"/>
      </colorScale>
    </cfRule>
  </conditionalFormatting>
  <conditionalFormatting sqref="F208:G210">
    <cfRule type="colorScale" priority="6">
      <colorScale>
        <cfvo type="num" val="1"/>
        <cfvo type="num" val="4"/>
        <color theme="9" tint="0.79998168889431442"/>
        <color rgb="FF217D2A"/>
      </colorScale>
    </cfRule>
  </conditionalFormatting>
  <conditionalFormatting sqref="F237:G237">
    <cfRule type="colorScale" priority="5">
      <colorScale>
        <cfvo type="num" val="1"/>
        <cfvo type="num" val="4"/>
        <color theme="9" tint="0.79998168889431442"/>
        <color rgb="FF217D2A"/>
      </colorScale>
    </cfRule>
  </conditionalFormatting>
  <conditionalFormatting sqref="F156:G156">
    <cfRule type="colorScale" priority="4">
      <colorScale>
        <cfvo type="num" val="1"/>
        <cfvo type="num" val="4"/>
        <color theme="9" tint="0.79998168889431442"/>
        <color rgb="FF217D2A"/>
      </colorScale>
    </cfRule>
  </conditionalFormatting>
  <conditionalFormatting sqref="F60:G60">
    <cfRule type="colorScale" priority="3">
      <colorScale>
        <cfvo type="num" val="1"/>
        <cfvo type="num" val="4"/>
        <color theme="9" tint="0.79998168889431442"/>
        <color rgb="FF217D2A"/>
      </colorScale>
    </cfRule>
  </conditionalFormatting>
  <conditionalFormatting sqref="F196:G196">
    <cfRule type="colorScale" priority="2">
      <colorScale>
        <cfvo type="num" val="1"/>
        <cfvo type="num" val="4"/>
        <color theme="9" tint="0.79998168889431442"/>
        <color rgb="FF217D2A"/>
      </colorScale>
    </cfRule>
  </conditionalFormatting>
  <conditionalFormatting sqref="F205:G205">
    <cfRule type="colorScale" priority="1">
      <colorScale>
        <cfvo type="num" val="1"/>
        <cfvo type="num" val="4"/>
        <color theme="9" tint="0.79998168889431442"/>
        <color rgb="FF217D2A"/>
      </colorScale>
    </cfRule>
  </conditionalFormatting>
  <pageMargins left="0.23622047244094491" right="0.23622047244094491" top="0.74803149606299213" bottom="0.74803149606299213" header="0.31496062992125984" footer="0.31496062992125984"/>
  <pageSetup paperSize="8" scale="27"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7"/>
  <sheetViews>
    <sheetView topLeftCell="B49" zoomScale="70" zoomScaleNormal="70" workbookViewId="0">
      <selection activeCell="L54" sqref="L54"/>
    </sheetView>
  </sheetViews>
  <sheetFormatPr baseColWidth="10" defaultRowHeight="15"/>
  <cols>
    <col min="1" max="1" width="14.140625" style="15" customWidth="1"/>
    <col min="2" max="2" width="44.42578125" style="15" customWidth="1"/>
    <col min="3" max="3" width="44.42578125" style="15" hidden="1" customWidth="1"/>
    <col min="4" max="4" width="44.140625" style="15" customWidth="1"/>
    <col min="5" max="5" width="5.140625" style="15" customWidth="1"/>
    <col min="6" max="8" width="11.42578125" style="18"/>
    <col min="9" max="9" width="20.7109375" style="18" customWidth="1"/>
    <col min="10" max="19" width="11.42578125" style="15" customWidth="1"/>
    <col min="20" max="20" width="2.140625" style="15" customWidth="1"/>
    <col min="21" max="16384" width="11.42578125" style="15"/>
  </cols>
  <sheetData>
    <row r="1" spans="1:20">
      <c r="A1" s="915" t="s">
        <v>25</v>
      </c>
      <c r="B1" s="916"/>
      <c r="C1" s="916"/>
      <c r="D1" s="916"/>
      <c r="E1" s="916"/>
      <c r="F1" s="916"/>
      <c r="G1" s="916"/>
      <c r="H1" s="916"/>
      <c r="I1" s="916"/>
    </row>
    <row r="2" spans="1:20" ht="40.5" customHeight="1">
      <c r="A2" s="917" t="s">
        <v>26</v>
      </c>
      <c r="B2" s="917"/>
      <c r="C2" s="917"/>
      <c r="D2" s="917"/>
      <c r="E2" s="917"/>
      <c r="F2" s="917"/>
      <c r="G2" s="917"/>
      <c r="H2" s="917"/>
      <c r="I2" s="917"/>
    </row>
    <row r="3" spans="1:20" ht="46.5" customHeight="1">
      <c r="A3" s="917" t="s">
        <v>27</v>
      </c>
      <c r="B3" s="917"/>
      <c r="C3" s="917"/>
      <c r="D3" s="917"/>
      <c r="E3" s="917"/>
      <c r="F3" s="917"/>
      <c r="G3" s="917"/>
      <c r="H3" s="917"/>
      <c r="I3" s="917"/>
    </row>
    <row r="4" spans="1:20" ht="33.75" customHeight="1">
      <c r="A4" s="918" t="s">
        <v>28</v>
      </c>
      <c r="B4" s="919"/>
      <c r="C4" s="919"/>
      <c r="D4" s="919"/>
      <c r="E4" s="919"/>
      <c r="F4" s="919"/>
      <c r="G4" s="919"/>
      <c r="H4" s="919"/>
      <c r="I4" s="919"/>
    </row>
    <row r="5" spans="1:20" ht="38.25" customHeight="1">
      <c r="A5" s="918" t="s">
        <v>956</v>
      </c>
      <c r="B5" s="919"/>
      <c r="C5" s="919"/>
      <c r="D5" s="919"/>
      <c r="E5" s="919"/>
      <c r="F5" s="919"/>
      <c r="G5" s="919"/>
      <c r="H5" s="919"/>
      <c r="I5" s="919"/>
      <c r="J5" s="202">
        <v>44</v>
      </c>
      <c r="K5" s="202">
        <v>88</v>
      </c>
      <c r="L5" s="202">
        <v>131</v>
      </c>
      <c r="M5" s="202">
        <v>175</v>
      </c>
      <c r="N5" s="202">
        <v>219</v>
      </c>
      <c r="O5" s="202">
        <v>263</v>
      </c>
      <c r="P5" s="202">
        <v>306</v>
      </c>
      <c r="Q5" s="202">
        <v>349</v>
      </c>
      <c r="R5" s="202">
        <v>392</v>
      </c>
      <c r="S5" s="202">
        <v>435</v>
      </c>
      <c r="T5" s="202">
        <v>390</v>
      </c>
    </row>
    <row r="6" spans="1:20" ht="15.75" thickBot="1">
      <c r="A6" s="16"/>
      <c r="B6" s="17"/>
      <c r="C6" s="17"/>
      <c r="D6" s="17"/>
      <c r="E6" s="17"/>
    </row>
    <row r="7" spans="1:20" ht="15.75" thickBot="1">
      <c r="A7" s="913" t="s">
        <v>29</v>
      </c>
      <c r="B7" s="914"/>
      <c r="C7" s="19"/>
      <c r="D7" s="920" t="s">
        <v>30</v>
      </c>
      <c r="E7" s="921"/>
      <c r="F7" s="266" t="s">
        <v>31</v>
      </c>
      <c r="G7" s="20" t="s">
        <v>32</v>
      </c>
      <c r="H7" s="20" t="s">
        <v>33</v>
      </c>
      <c r="I7" s="20" t="s">
        <v>34</v>
      </c>
    </row>
    <row r="8" spans="1:20" ht="90" customHeight="1" thickBot="1">
      <c r="A8" s="922" t="s">
        <v>35</v>
      </c>
      <c r="B8" s="922" t="s">
        <v>36</v>
      </c>
      <c r="C8" s="252" t="s">
        <v>905</v>
      </c>
      <c r="D8" s="361" t="s">
        <v>37</v>
      </c>
      <c r="E8" s="353">
        <f>COUNTIF(J8:S8,"S1")+COUNTIF(J8:S8,"S2")+COUNTIF(J8:S8,"S3")+COUNTIF(J8:S8,"S4")+COUNTIF(J8:S8,"S5")+COUNTIF(J8:S8,"S6")+COUNTIF(J8:S8,"S7")+COUNTIF(J8:S8,"S8")+COUNTIF(J8:S8,"S9")+COUNTIF(J8:S8,"S10")</f>
        <v>3</v>
      </c>
      <c r="F8" s="355" t="s">
        <v>38</v>
      </c>
      <c r="G8" s="21" t="s">
        <v>39</v>
      </c>
      <c r="H8" s="21" t="s">
        <v>39</v>
      </c>
      <c r="I8" s="21" t="s">
        <v>961</v>
      </c>
      <c r="J8" s="227" t="str">
        <f>IF(ISERROR(SEARCH(C8,Séquences!$W$44)),"",Séquences!$X$44)</f>
        <v/>
      </c>
      <c r="K8" s="227" t="str">
        <f>IF(ISERROR(SEARCH(C8,Séquences!$W$88)),"",Séquences!$X$88)</f>
        <v/>
      </c>
      <c r="L8" s="227" t="str">
        <f>IF(ISERROR(SEARCH(C8,Séquences!$W$131)),"",Séquences!$X$131)</f>
        <v>S3</v>
      </c>
      <c r="M8" s="227" t="str">
        <f>IF(ISERROR(SEARCH(C8,Séquences!$W$175)),"",Séquences!$X$175)</f>
        <v>S4</v>
      </c>
      <c r="N8" s="227" t="str">
        <f>IF(ISERROR(SEARCH(C8,Séquences!$W$219)),"",Séquences!$X$219)</f>
        <v>S5</v>
      </c>
      <c r="O8" s="227" t="str">
        <f>IF(ISERROR(SEARCH(C8,Séquences!$W$263)),"",Séquences!$X$263)</f>
        <v/>
      </c>
      <c r="P8" s="227" t="str">
        <f>IF(ISERROR(SEARCH(C8,Séquences!$W$306)),"",Séquences!$X$306)</f>
        <v/>
      </c>
      <c r="Q8" s="227" t="str">
        <f>IF(ISERROR(SEARCH(C8,Séquences!$W$349)),"",Séquences!$X$349)</f>
        <v/>
      </c>
      <c r="R8" s="227" t="str">
        <f>IF(ISERROR(SEARCH(C8,Séquences!$W$392)),"",Séquences!$X$392)</f>
        <v/>
      </c>
      <c r="S8" s="227" t="str">
        <f>IF(ISERROR(SEARCH(C8,Séquences!$W$435)),"",Séquences!$X$435)</f>
        <v/>
      </c>
      <c r="T8" s="329">
        <f>COUNTIF(J8:O8,"S1")+COUNTIF(J8:O8,"S2")+COUNTIF(J8:O8,"S3")+COUNTIF(J8:O8,"S4")+COUNTIF(J8:O8,"S5")+COUNTIF(J8:O8,"S6")+COUNTIF(J8:O8,"S7")+COUNTIF(J8:O8,"S8")</f>
        <v>3</v>
      </c>
    </row>
    <row r="9" spans="1:20" ht="48.75" customHeight="1" thickBot="1">
      <c r="A9" s="923"/>
      <c r="B9" s="923"/>
      <c r="C9" s="252" t="s">
        <v>904</v>
      </c>
      <c r="D9" s="362" t="s">
        <v>1343</v>
      </c>
      <c r="E9" s="353">
        <f t="shared" ref="E9:E27" si="0">COUNTIF(J9:S9,"S1")+COUNTIF(J9:S9,"S2")+COUNTIF(J9:S9,"S3")+COUNTIF(J9:S9,"S4")+COUNTIF(J9:S9,"S5")+COUNTIF(J9:S9,"S6")+COUNTIF(J9:S9,"S7")+COUNTIF(J9:S9,"S8")+COUNTIF(J9:S9,"S9")+COUNTIF(J9:S9,"S10")</f>
        <v>3</v>
      </c>
      <c r="F9" s="31" t="s">
        <v>38</v>
      </c>
      <c r="G9" s="21" t="s">
        <v>39</v>
      </c>
      <c r="H9" s="21" t="s">
        <v>39</v>
      </c>
      <c r="I9" s="21" t="s">
        <v>959</v>
      </c>
      <c r="J9" s="227" t="str">
        <f>IF(ISERROR(SEARCH(C9,Séquences!$W$44)),"",Séquences!$X$44)</f>
        <v/>
      </c>
      <c r="K9" s="227" t="str">
        <f>IF(ISERROR(SEARCH(C9,Séquences!$W$88)),"",Séquences!$X$88)</f>
        <v/>
      </c>
      <c r="L9" s="227" t="str">
        <f>IF(ISERROR(SEARCH(C9,Séquences!$W$131)),"",Séquences!$X$131)</f>
        <v>S3</v>
      </c>
      <c r="M9" s="227" t="str">
        <f>IF(ISERROR(SEARCH(C9,Séquences!$W$175)),"",Séquences!$X$175)</f>
        <v>S4</v>
      </c>
      <c r="N9" s="227" t="str">
        <f>IF(ISERROR(SEARCH(C9,Séquences!$W$219)),"",Séquences!$X$219)</f>
        <v/>
      </c>
      <c r="O9" s="227" t="str">
        <f>IF(ISERROR(SEARCH(C9,Séquences!$W$263)),"",Séquences!$X$263)</f>
        <v/>
      </c>
      <c r="P9" s="227" t="str">
        <f>IF(ISERROR(SEARCH(C9,Séquences!$W$306)),"",Séquences!$X$306)</f>
        <v/>
      </c>
      <c r="Q9" s="227" t="str">
        <f>IF(ISERROR(SEARCH(C9,Séquences!$W$349)),"",Séquences!$X$349)</f>
        <v>S8</v>
      </c>
      <c r="R9" s="227" t="str">
        <f>IF(ISERROR(SEARCH(C9,Séquences!$W$392)),"",Séquences!$X$392)</f>
        <v/>
      </c>
      <c r="S9" s="227" t="str">
        <f>IF(ISERROR(SEARCH(C9,Séquences!$W$435)),"",Séquences!$X$435)</f>
        <v/>
      </c>
      <c r="T9" s="329">
        <f t="shared" ref="T9:T50" si="1">COUNTIF(J9:O9,"S1")+COUNTIF(J9:O9,"S2")+COUNTIF(J9:O9,"S3")+COUNTIF(J9:O9,"S4")+COUNTIF(J9:O9,"S5")+COUNTIF(J9:O9,"S6")+COUNTIF(J9:O9,"S7")+COUNTIF(J9:O9,"S8")</f>
        <v>2</v>
      </c>
    </row>
    <row r="10" spans="1:20" ht="60.75" thickBot="1">
      <c r="A10" s="924"/>
      <c r="B10" s="924"/>
      <c r="C10" s="252" t="s">
        <v>903</v>
      </c>
      <c r="D10" s="363" t="s">
        <v>1344</v>
      </c>
      <c r="E10" s="353">
        <f t="shared" si="0"/>
        <v>4</v>
      </c>
      <c r="F10" s="356" t="s">
        <v>40</v>
      </c>
      <c r="G10" s="22" t="s">
        <v>39</v>
      </c>
      <c r="H10" s="22" t="s">
        <v>39</v>
      </c>
      <c r="I10" s="22" t="s">
        <v>994</v>
      </c>
      <c r="J10" s="227" t="str">
        <f>IF(ISERROR(SEARCH(C10,Séquences!$W$44)),"",Séquences!$X$44)</f>
        <v/>
      </c>
      <c r="K10" s="227" t="str">
        <f>IF(ISERROR(SEARCH(C10,Séquences!$W$88)),"",Séquences!$X$88)</f>
        <v/>
      </c>
      <c r="L10" s="227" t="str">
        <f>IF(ISERROR(SEARCH(C10,Séquences!$W$131)),"",Séquences!$X$131)</f>
        <v/>
      </c>
      <c r="M10" s="227" t="str">
        <f>IF(ISERROR(SEARCH(C10,Séquences!$W$175)),"",Séquences!$X$175)</f>
        <v>S4</v>
      </c>
      <c r="N10" s="227" t="str">
        <f>IF(ISERROR(SEARCH(C10,Séquences!$W$219)),"",Séquences!$X$219)</f>
        <v/>
      </c>
      <c r="O10" s="227" t="str">
        <f>IF(ISERROR(SEARCH(C10,Séquences!$W$263)),"",Séquences!$X$263)</f>
        <v/>
      </c>
      <c r="P10" s="227" t="str">
        <f>IF(ISERROR(SEARCH(C10,Séquences!$W$306)),"",Séquences!$X$306)</f>
        <v>S7</v>
      </c>
      <c r="Q10" s="227" t="str">
        <f>IF(ISERROR(SEARCH(C10,Séquences!$W$349)),"",Séquences!$X$349)</f>
        <v>S8</v>
      </c>
      <c r="R10" s="227" t="str">
        <f>IF(ISERROR(SEARCH(C10,Séquences!$W$392)),"",Séquences!$X$392)</f>
        <v>S9</v>
      </c>
      <c r="S10" s="227" t="str">
        <f>IF(ISERROR(SEARCH(C10,Séquences!$W$435)),"",Séquences!$X$435)</f>
        <v/>
      </c>
      <c r="T10" s="329">
        <f t="shared" si="1"/>
        <v>1</v>
      </c>
    </row>
    <row r="11" spans="1:20" ht="45" customHeight="1" thickBot="1">
      <c r="A11" s="925" t="s">
        <v>41</v>
      </c>
      <c r="B11" s="922" t="s">
        <v>42</v>
      </c>
      <c r="C11" s="252" t="s">
        <v>902</v>
      </c>
      <c r="D11" s="361" t="s">
        <v>43</v>
      </c>
      <c r="E11" s="353">
        <f t="shared" si="0"/>
        <v>3</v>
      </c>
      <c r="F11" s="355" t="s">
        <v>39</v>
      </c>
      <c r="G11" s="928" t="s">
        <v>40</v>
      </c>
      <c r="H11" s="21" t="s">
        <v>39</v>
      </c>
      <c r="I11" s="21" t="s">
        <v>957</v>
      </c>
      <c r="J11" s="227" t="str">
        <f>IF(ISERROR(SEARCH(C11,Séquences!$W$44)),"",Séquences!$X$44)</f>
        <v>S1</v>
      </c>
      <c r="K11" s="227" t="str">
        <f>IF(ISERROR(SEARCH(C11,Séquences!$W$88)),"",Séquences!$X$88)</f>
        <v/>
      </c>
      <c r="L11" s="227" t="str">
        <f>IF(ISERROR(SEARCH(C11,Séquences!$W$131)),"",Séquences!$X$131)</f>
        <v/>
      </c>
      <c r="M11" s="227" t="str">
        <f>IF(ISERROR(SEARCH(C11,Séquences!$W$175)),"",Séquences!$X$175)</f>
        <v/>
      </c>
      <c r="N11" s="227" t="str">
        <f>IF(ISERROR(SEARCH(C11,Séquences!$W$219)),"",Séquences!$X$219)</f>
        <v/>
      </c>
      <c r="O11" s="227" t="str">
        <f>IF(ISERROR(SEARCH(C11,Séquences!$W$263)),"",Séquences!$X$263)</f>
        <v>S6</v>
      </c>
      <c r="P11" s="227" t="str">
        <f>IF(ISERROR(SEARCH(C11,Séquences!$W$306)),"",Séquences!$X$306)</f>
        <v/>
      </c>
      <c r="Q11" s="227" t="str">
        <f>IF(ISERROR(SEARCH(C11,Séquences!$W$349)),"",Séquences!$X$349)</f>
        <v/>
      </c>
      <c r="R11" s="227" t="str">
        <f>IF(ISERROR(SEARCH(C11,Séquences!$W$392)),"",Séquences!$X$392)</f>
        <v>S9</v>
      </c>
      <c r="S11" s="227" t="str">
        <f>IF(ISERROR(SEARCH(C11,Séquences!$W$435)),"",Séquences!$X$435)</f>
        <v/>
      </c>
      <c r="T11" s="329">
        <f t="shared" si="1"/>
        <v>2</v>
      </c>
    </row>
    <row r="12" spans="1:20" ht="30.75" thickBot="1">
      <c r="A12" s="926"/>
      <c r="B12" s="924"/>
      <c r="C12" s="252" t="s">
        <v>901</v>
      </c>
      <c r="D12" s="363" t="s">
        <v>1349</v>
      </c>
      <c r="E12" s="353">
        <f t="shared" si="0"/>
        <v>2</v>
      </c>
      <c r="F12" s="356" t="s">
        <v>39</v>
      </c>
      <c r="G12" s="929"/>
      <c r="H12" s="22" t="s">
        <v>39</v>
      </c>
      <c r="I12" s="22" t="s">
        <v>958</v>
      </c>
      <c r="J12" s="227" t="str">
        <f>IF(ISERROR(SEARCH(C12,Séquences!$W$44)),"",Séquences!$X$44)</f>
        <v/>
      </c>
      <c r="K12" s="227" t="str">
        <f>IF(ISERROR(SEARCH(C12,Séquences!$W$88)),"",Séquences!$X$88)</f>
        <v/>
      </c>
      <c r="L12" s="227" t="str">
        <f>IF(ISERROR(SEARCH(C12,Séquences!$W$131)),"",Séquences!$X$131)</f>
        <v/>
      </c>
      <c r="M12" s="227" t="str">
        <f>IF(ISERROR(SEARCH(C12,Séquences!$W$175)),"",Séquences!$X$175)</f>
        <v/>
      </c>
      <c r="N12" s="227" t="str">
        <f>IF(ISERROR(SEARCH(C12,Séquences!$W$219)),"",Séquences!$X$219)</f>
        <v>S5</v>
      </c>
      <c r="O12" s="227" t="str">
        <f>IF(ISERROR(SEARCH(C12,Séquences!$W$263)),"",Séquences!$X$263)</f>
        <v/>
      </c>
      <c r="P12" s="227" t="str">
        <f>IF(ISERROR(SEARCH(C12,Séquences!$W$306)),"",Séquences!$X$306)</f>
        <v>S7</v>
      </c>
      <c r="Q12" s="227" t="str">
        <f>IF(ISERROR(SEARCH(C12,Séquences!$W$349)),"",Séquences!$X$349)</f>
        <v/>
      </c>
      <c r="R12" s="227" t="str">
        <f>IF(ISERROR(SEARCH(C12,Séquences!$W$392)),"",Séquences!$X$392)</f>
        <v/>
      </c>
      <c r="S12" s="227" t="str">
        <f>IF(ISERROR(SEARCH(C12,Séquences!$W$435)),"",Séquences!$X$435)</f>
        <v/>
      </c>
      <c r="T12" s="329">
        <f t="shared" si="1"/>
        <v>1</v>
      </c>
    </row>
    <row r="13" spans="1:20" ht="60" customHeight="1" thickBot="1">
      <c r="A13" s="926"/>
      <c r="B13" s="922" t="s">
        <v>44</v>
      </c>
      <c r="C13" s="252" t="s">
        <v>900</v>
      </c>
      <c r="D13" s="361" t="s">
        <v>45</v>
      </c>
      <c r="E13" s="353">
        <f t="shared" si="0"/>
        <v>4</v>
      </c>
      <c r="F13" s="355" t="s">
        <v>40</v>
      </c>
      <c r="G13" s="21" t="s">
        <v>39</v>
      </c>
      <c r="H13" s="21" t="s">
        <v>39</v>
      </c>
      <c r="I13" s="21" t="s">
        <v>995</v>
      </c>
      <c r="J13" s="227" t="str">
        <f>IF(ISERROR(SEARCH(C13,Séquences!$W$44)),"",Séquences!$X$44)</f>
        <v>S1</v>
      </c>
      <c r="K13" s="227" t="str">
        <f>IF(ISERROR(SEARCH(C13,Séquences!$W$88)),"",Séquences!$X$88)</f>
        <v/>
      </c>
      <c r="L13" s="227" t="str">
        <f>IF(ISERROR(SEARCH(C13,Séquences!$W$131)),"",Séquences!$X$131)</f>
        <v>S3</v>
      </c>
      <c r="M13" s="227" t="str">
        <f>IF(ISERROR(SEARCH(C13,Séquences!$W$175)),"",Séquences!$X$175)</f>
        <v>S4</v>
      </c>
      <c r="N13" s="227" t="str">
        <f>IF(ISERROR(SEARCH(C13,Séquences!$W$219)),"",Séquences!$X$219)</f>
        <v>S5</v>
      </c>
      <c r="O13" s="227" t="str">
        <f>IF(ISERROR(SEARCH(C13,Séquences!$W$263)),"",Séquences!$X$263)</f>
        <v/>
      </c>
      <c r="P13" s="227" t="str">
        <f>IF(ISERROR(SEARCH(C13,Séquences!$W$306)),"",Séquences!$X$306)</f>
        <v/>
      </c>
      <c r="Q13" s="227" t="str">
        <f>IF(ISERROR(SEARCH(C13,Séquences!$W$349)),"",Séquences!$X$349)</f>
        <v/>
      </c>
      <c r="R13" s="227" t="str">
        <f>IF(ISERROR(SEARCH(C13,Séquences!$W$392)),"",Séquences!$X$392)</f>
        <v/>
      </c>
      <c r="S13" s="227" t="str">
        <f>IF(ISERROR(SEARCH(C13,Séquences!$W$435)),"",Séquences!$X$435)</f>
        <v/>
      </c>
      <c r="T13" s="329">
        <f t="shared" si="1"/>
        <v>4</v>
      </c>
    </row>
    <row r="14" spans="1:20" ht="45.75" thickBot="1">
      <c r="A14" s="926"/>
      <c r="B14" s="923"/>
      <c r="C14" s="252" t="s">
        <v>899</v>
      </c>
      <c r="D14" s="362" t="s">
        <v>1345</v>
      </c>
      <c r="E14" s="353">
        <f t="shared" si="0"/>
        <v>5</v>
      </c>
      <c r="F14" s="31" t="s">
        <v>40</v>
      </c>
      <c r="G14" s="21" t="s">
        <v>39</v>
      </c>
      <c r="H14" s="21" t="s">
        <v>39</v>
      </c>
      <c r="I14" s="21" t="s">
        <v>995</v>
      </c>
      <c r="J14" s="227" t="str">
        <f>IF(ISERROR(SEARCH(C14,Séquences!$W$44)),"",Séquences!$X$44)</f>
        <v>S1</v>
      </c>
      <c r="K14" s="227" t="str">
        <f>IF(ISERROR(SEARCH(C14,Séquences!$W$88)),"",Séquences!$X$88)</f>
        <v>S2</v>
      </c>
      <c r="L14" s="227" t="str">
        <f>IF(ISERROR(SEARCH(C14,Séquences!$W$131)),"",Séquences!$X$131)</f>
        <v/>
      </c>
      <c r="M14" s="227" t="str">
        <f>IF(ISERROR(SEARCH(C14,Séquences!$W$175)),"",Séquences!$X$175)</f>
        <v>S4</v>
      </c>
      <c r="N14" s="227" t="str">
        <f>IF(ISERROR(SEARCH(C14,Séquences!$W$219)),"",Séquences!$X$219)</f>
        <v/>
      </c>
      <c r="O14" s="227" t="str">
        <f>IF(ISERROR(SEARCH(C14,Séquences!$W$263)),"",Séquences!$X$263)</f>
        <v>S6</v>
      </c>
      <c r="P14" s="227" t="str">
        <f>IF(ISERROR(SEARCH(C14,Séquences!$W$306)),"",Séquences!$X$306)</f>
        <v>S7</v>
      </c>
      <c r="Q14" s="227" t="str">
        <f>IF(ISERROR(SEARCH(C14,Séquences!$W$349)),"",Séquences!$X$349)</f>
        <v/>
      </c>
      <c r="R14" s="227" t="str">
        <f>IF(ISERROR(SEARCH(C14,Séquences!$W$392)),"",Séquences!$X$392)</f>
        <v/>
      </c>
      <c r="S14" s="227" t="str">
        <f>IF(ISERROR(SEARCH(C14,Séquences!$W$435)),"",Séquences!$X$435)</f>
        <v/>
      </c>
      <c r="T14" s="329">
        <f t="shared" si="1"/>
        <v>4</v>
      </c>
    </row>
    <row r="15" spans="1:20" ht="45.75" thickBot="1">
      <c r="A15" s="926"/>
      <c r="B15" s="923"/>
      <c r="C15" s="252" t="s">
        <v>898</v>
      </c>
      <c r="D15" s="364" t="s">
        <v>1346</v>
      </c>
      <c r="E15" s="353">
        <f t="shared" si="0"/>
        <v>3</v>
      </c>
      <c r="F15" s="31" t="s">
        <v>38</v>
      </c>
      <c r="G15" s="21" t="s">
        <v>39</v>
      </c>
      <c r="H15" s="21" t="s">
        <v>39</v>
      </c>
      <c r="I15" s="21" t="s">
        <v>972</v>
      </c>
      <c r="J15" s="227" t="str">
        <f>IF(ISERROR(SEARCH(C15,Séquences!$W$44)),"",Séquences!$X$44)</f>
        <v>S1</v>
      </c>
      <c r="K15" s="227" t="str">
        <f>IF(ISERROR(SEARCH(C15,Séquences!$W$88)),"",Séquences!$X$88)</f>
        <v/>
      </c>
      <c r="L15" s="227" t="str">
        <f>IF(ISERROR(SEARCH(C15,Séquences!$W$131)),"",Séquences!$X$131)</f>
        <v/>
      </c>
      <c r="M15" s="227" t="str">
        <f>IF(ISERROR(SEARCH(C15,Séquences!$W$175)),"",Séquences!$X$175)</f>
        <v/>
      </c>
      <c r="N15" s="227" t="str">
        <f>IF(ISERROR(SEARCH(C15,Séquences!$W$219)),"",Séquences!$X$219)</f>
        <v>S5</v>
      </c>
      <c r="O15" s="227" t="str">
        <f>IF(ISERROR(SEARCH(C15,Séquences!$W$263)),"",Séquences!$X$263)</f>
        <v>S6</v>
      </c>
      <c r="P15" s="227" t="str">
        <f>IF(ISERROR(SEARCH(C15,Séquences!$W$306)),"",Séquences!$X$306)</f>
        <v/>
      </c>
      <c r="Q15" s="227" t="str">
        <f>IF(ISERROR(SEARCH(C15,Séquences!$W$349)),"",Séquences!$X$349)</f>
        <v/>
      </c>
      <c r="R15" s="227" t="str">
        <f>IF(ISERROR(SEARCH(C15,Séquences!$W$392)),"",Séquences!$X$392)</f>
        <v/>
      </c>
      <c r="S15" s="227" t="str">
        <f>IF(ISERROR(SEARCH(C15,Séquences!$W$435)),"",Séquences!$X$435)</f>
        <v/>
      </c>
      <c r="T15" s="329">
        <f t="shared" si="1"/>
        <v>3</v>
      </c>
    </row>
    <row r="16" spans="1:20" ht="45.75" thickBot="1">
      <c r="A16" s="927"/>
      <c r="B16" s="924"/>
      <c r="C16" s="252" t="s">
        <v>897</v>
      </c>
      <c r="D16" s="363" t="s">
        <v>1347</v>
      </c>
      <c r="E16" s="353">
        <f t="shared" si="0"/>
        <v>4</v>
      </c>
      <c r="F16" s="356" t="s">
        <v>38</v>
      </c>
      <c r="G16" s="22" t="s">
        <v>39</v>
      </c>
      <c r="H16" s="22" t="s">
        <v>39</v>
      </c>
      <c r="I16" s="22" t="s">
        <v>991</v>
      </c>
      <c r="J16" s="227" t="str">
        <f>IF(ISERROR(SEARCH(C16,Séquences!$W$44)),"",Séquences!$X$44)</f>
        <v>S1</v>
      </c>
      <c r="K16" s="227" t="str">
        <f>IF(ISERROR(SEARCH(C16,Séquences!$W$88)),"",Séquences!$X$88)</f>
        <v>S2</v>
      </c>
      <c r="L16" s="227" t="str">
        <f>IF(ISERROR(SEARCH(C16,Séquences!$W$131)),"",Séquences!$X$131)</f>
        <v/>
      </c>
      <c r="M16" s="227" t="str">
        <f>IF(ISERROR(SEARCH(C16,Séquences!$W$175)),"",Séquences!$X$175)</f>
        <v>S4</v>
      </c>
      <c r="N16" s="227" t="str">
        <f>IF(ISERROR(SEARCH(C16,Séquences!$W$219)),"",Séquences!$X$219)</f>
        <v/>
      </c>
      <c r="O16" s="227" t="str">
        <f>IF(ISERROR(SEARCH(C16,Séquences!$W$263)),"",Séquences!$X$263)</f>
        <v/>
      </c>
      <c r="P16" s="227" t="str">
        <f>IF(ISERROR(SEARCH(C16,Séquences!$W$306)),"",Séquences!$X$306)</f>
        <v>S7</v>
      </c>
      <c r="Q16" s="227" t="str">
        <f>IF(ISERROR(SEARCH(C16,Séquences!$W$349)),"",Séquences!$X$349)</f>
        <v/>
      </c>
      <c r="R16" s="227" t="str">
        <f>IF(ISERROR(SEARCH(C16,Séquences!$W$392)),"",Séquences!$X$392)</f>
        <v/>
      </c>
      <c r="S16" s="227" t="str">
        <f>IF(ISERROR(SEARCH(C16,Séquences!$W$435)),"",Séquences!$X$435)</f>
        <v/>
      </c>
      <c r="T16" s="329">
        <f t="shared" si="1"/>
        <v>3</v>
      </c>
    </row>
    <row r="17" spans="1:20" ht="60" customHeight="1" thickBot="1">
      <c r="A17" s="922" t="s">
        <v>49</v>
      </c>
      <c r="B17" s="922" t="s">
        <v>50</v>
      </c>
      <c r="C17" s="252" t="s">
        <v>922</v>
      </c>
      <c r="D17" s="361" t="s">
        <v>51</v>
      </c>
      <c r="E17" s="353">
        <f t="shared" si="0"/>
        <v>2</v>
      </c>
      <c r="F17" s="355" t="s">
        <v>39</v>
      </c>
      <c r="G17" s="21" t="s">
        <v>38</v>
      </c>
      <c r="H17" s="21" t="s">
        <v>39</v>
      </c>
      <c r="I17" s="21" t="s">
        <v>979</v>
      </c>
      <c r="J17" s="227" t="str">
        <f>IF(ISERROR(SEARCH(C17,Séquences!$W$44)),"",Séquences!$X$44)</f>
        <v/>
      </c>
      <c r="K17" s="227" t="str">
        <f>IF(ISERROR(SEARCH(C17,Séquences!$W$88)),"",Séquences!$X$88)</f>
        <v>S2</v>
      </c>
      <c r="L17" s="227" t="str">
        <f>IF(ISERROR(SEARCH(C17,Séquences!$W$131)),"",Séquences!$X$131)</f>
        <v/>
      </c>
      <c r="M17" s="227" t="str">
        <f>IF(ISERROR(SEARCH(C17,Séquences!$W$175)),"",Séquences!$X$175)</f>
        <v/>
      </c>
      <c r="N17" s="227" t="str">
        <f>IF(ISERROR(SEARCH(C17,Séquences!$W$219)),"",Séquences!$X$219)</f>
        <v/>
      </c>
      <c r="O17" s="227" t="str">
        <f>IF(ISERROR(SEARCH(C17,Séquences!$W$263)),"",Séquences!$X$263)</f>
        <v/>
      </c>
      <c r="P17" s="227" t="str">
        <f>IF(ISERROR(SEARCH(C17,Séquences!$W$306)),"",Séquences!$X$306)</f>
        <v>S7</v>
      </c>
      <c r="Q17" s="227" t="str">
        <f>IF(ISERROR(SEARCH(C17,Séquences!$W$349)),"",Séquences!$X$349)</f>
        <v/>
      </c>
      <c r="R17" s="227" t="str">
        <f>IF(ISERROR(SEARCH(C17,Séquences!$W$392)),"",Séquences!$X$392)</f>
        <v/>
      </c>
      <c r="S17" s="227" t="str">
        <f>IF(ISERROR(SEARCH(C17,Séquences!$W$435)),"",Séquences!$X$435)</f>
        <v/>
      </c>
      <c r="T17" s="329">
        <f t="shared" si="1"/>
        <v>1</v>
      </c>
    </row>
    <row r="18" spans="1:20" ht="45.75" thickBot="1">
      <c r="A18" s="923"/>
      <c r="B18" s="923"/>
      <c r="C18" s="252" t="s">
        <v>923</v>
      </c>
      <c r="D18" s="1303" t="s">
        <v>1348</v>
      </c>
      <c r="E18" s="353">
        <f t="shared" si="0"/>
        <v>2</v>
      </c>
      <c r="F18" s="31" t="s">
        <v>38</v>
      </c>
      <c r="G18" s="21" t="s">
        <v>39</v>
      </c>
      <c r="H18" s="21" t="s">
        <v>39</v>
      </c>
      <c r="I18" s="21" t="s">
        <v>979</v>
      </c>
      <c r="J18" s="227" t="str">
        <f>IF(ISERROR(SEARCH(C18,Séquences!$W$44)),"",Séquences!$X$44)</f>
        <v/>
      </c>
      <c r="K18" s="227" t="str">
        <f>IF(ISERROR(SEARCH(C18,Séquences!$W$88)),"",Séquences!$X$88)</f>
        <v/>
      </c>
      <c r="L18" s="227" t="str">
        <f>IF(ISERROR(SEARCH(C18,Séquences!$W$131)),"",Séquences!$X$131)</f>
        <v/>
      </c>
      <c r="M18" s="227" t="str">
        <f>IF(ISERROR(SEARCH(C18,Séquences!$W$175)),"",Séquences!$X$175)</f>
        <v/>
      </c>
      <c r="N18" s="227" t="str">
        <f>IF(ISERROR(SEARCH(C18,Séquences!$W$219)),"",Séquences!$X$219)</f>
        <v/>
      </c>
      <c r="O18" s="227" t="str">
        <f>IF(ISERROR(SEARCH(C18,Séquences!$W$263)),"",Séquences!$X$263)</f>
        <v/>
      </c>
      <c r="P18" s="227" t="str">
        <f>IF(ISERROR(SEARCH(C18,Séquences!$W$306)),"",Séquences!$X$306)</f>
        <v/>
      </c>
      <c r="Q18" s="227" t="str">
        <f>IF(ISERROR(SEARCH(C18,Séquences!$W$349)),"",Séquences!$X$349)</f>
        <v/>
      </c>
      <c r="R18" s="227" t="str">
        <f>IF(ISERROR(SEARCH(C18,Séquences!$W$392)),"",Séquences!$X$392)</f>
        <v>S9</v>
      </c>
      <c r="S18" s="227" t="str">
        <f>IF(ISERROR(SEARCH(C18,Séquences!$W$435)),"",Séquences!$X$435)</f>
        <v>S10</v>
      </c>
      <c r="T18" s="329">
        <f t="shared" si="1"/>
        <v>0</v>
      </c>
    </row>
    <row r="19" spans="1:20" ht="45.75" thickBot="1">
      <c r="A19" s="924"/>
      <c r="B19" s="924"/>
      <c r="C19" s="252" t="s">
        <v>924</v>
      </c>
      <c r="D19" s="363" t="s">
        <v>1351</v>
      </c>
      <c r="E19" s="353">
        <f t="shared" si="0"/>
        <v>2</v>
      </c>
      <c r="F19" s="356" t="s">
        <v>38</v>
      </c>
      <c r="G19" s="271" t="s">
        <v>39</v>
      </c>
      <c r="H19" s="22" t="s">
        <v>39</v>
      </c>
      <c r="I19" s="22" t="s">
        <v>968</v>
      </c>
      <c r="J19" s="227" t="str">
        <f>IF(ISERROR(SEARCH(C19,Séquences!$W$44)),"",Séquences!$X$44)</f>
        <v/>
      </c>
      <c r="K19" s="227" t="str">
        <f>IF(ISERROR(SEARCH(C19,Séquences!$W$88)),"",Séquences!$X$88)</f>
        <v/>
      </c>
      <c r="L19" s="227" t="str">
        <f>IF(ISERROR(SEARCH(C19,Séquences!$W$131)),"",Séquences!$X$131)</f>
        <v/>
      </c>
      <c r="M19" s="227" t="str">
        <f>IF(ISERROR(SEARCH(C19,Séquences!$W$175)),"",Séquences!$X$175)</f>
        <v/>
      </c>
      <c r="N19" s="227" t="str">
        <f>IF(ISERROR(SEARCH(C19,Séquences!$W$219)),"",Séquences!$X$219)</f>
        <v/>
      </c>
      <c r="O19" s="227" t="str">
        <f>IF(ISERROR(SEARCH(C19,Séquences!$W$263)),"",Séquences!$X$263)</f>
        <v/>
      </c>
      <c r="P19" s="227" t="str">
        <f>IF(ISERROR(SEARCH(C19,Séquences!$W$306)),"",Séquences!$X$306)</f>
        <v>S7</v>
      </c>
      <c r="Q19" s="227" t="str">
        <f>IF(ISERROR(SEARCH(C19,Séquences!$W$349)),"",Séquences!$X$349)</f>
        <v/>
      </c>
      <c r="R19" s="227" t="str">
        <f>IF(ISERROR(SEARCH(C19,Séquences!$W$392)),"",Séquences!$X$392)</f>
        <v/>
      </c>
      <c r="S19" s="227" t="str">
        <f>IF(ISERROR(SEARCH(C19,Séquences!$W$435)),"",Séquences!$X$435)</f>
        <v>S10</v>
      </c>
      <c r="T19" s="329">
        <f t="shared" si="1"/>
        <v>0</v>
      </c>
    </row>
    <row r="20" spans="1:20" ht="45" customHeight="1" thickBot="1">
      <c r="A20" s="922" t="s">
        <v>49</v>
      </c>
      <c r="B20" s="922" t="s">
        <v>52</v>
      </c>
      <c r="C20" s="201" t="s">
        <v>896</v>
      </c>
      <c r="D20" s="267" t="s">
        <v>53</v>
      </c>
      <c r="E20" s="353">
        <f t="shared" si="0"/>
        <v>3</v>
      </c>
      <c r="F20" s="30" t="s">
        <v>39</v>
      </c>
      <c r="G20" s="355" t="s">
        <v>40</v>
      </c>
      <c r="H20" s="23" t="s">
        <v>39</v>
      </c>
      <c r="I20" s="24" t="s">
        <v>955</v>
      </c>
      <c r="J20" s="227" t="str">
        <f>IF(ISERROR(SEARCH(C20,Séquences!$W$44)),"",Séquences!$X$44)</f>
        <v>S1</v>
      </c>
      <c r="K20" s="227" t="str">
        <f>IF(ISERROR(SEARCH(C20,Séquences!$W$88)),"",Séquences!$X$88)</f>
        <v/>
      </c>
      <c r="L20" s="227" t="str">
        <f>IF(ISERROR(SEARCH(C20,Séquences!$W$131)),"",Séquences!$X$131)</f>
        <v/>
      </c>
      <c r="M20" s="227" t="str">
        <f>IF(ISERROR(SEARCH(C20,Séquences!$W$175)),"",Séquences!$X$175)</f>
        <v/>
      </c>
      <c r="N20" s="227" t="str">
        <f>IF(ISERROR(SEARCH(C20,Séquences!$W$219)),"",Séquences!$X$219)</f>
        <v/>
      </c>
      <c r="O20" s="227" t="str">
        <f>IF(ISERROR(SEARCH(C20,Séquences!$W$263)),"",Séquences!$X$263)</f>
        <v>S6</v>
      </c>
      <c r="P20" s="227" t="str">
        <f>IF(ISERROR(SEARCH(C20,Séquences!$W$306)),"",Séquences!$X$306)</f>
        <v>S7</v>
      </c>
      <c r="Q20" s="227" t="str">
        <f>IF(ISERROR(SEARCH(C20,Séquences!$W$349)),"",Séquences!$X$349)</f>
        <v/>
      </c>
      <c r="R20" s="227" t="str">
        <f>IF(ISERROR(SEARCH(C20,Séquences!$W$392)),"",Séquences!$X$392)</f>
        <v/>
      </c>
      <c r="S20" s="227" t="str">
        <f>IF(ISERROR(SEARCH(C20,Séquences!$W$435)),"",Séquences!$X$435)</f>
        <v/>
      </c>
      <c r="T20" s="329">
        <f t="shared" si="1"/>
        <v>2</v>
      </c>
    </row>
    <row r="21" spans="1:20" ht="75" customHeight="1" thickBot="1">
      <c r="A21" s="923"/>
      <c r="B21" s="923"/>
      <c r="C21" s="201" t="s">
        <v>895</v>
      </c>
      <c r="D21" s="268" t="s">
        <v>54</v>
      </c>
      <c r="E21" s="353">
        <f t="shared" si="0"/>
        <v>3</v>
      </c>
      <c r="F21" s="270" t="s">
        <v>39</v>
      </c>
      <c r="G21" s="31" t="s">
        <v>38</v>
      </c>
      <c r="H21" s="21" t="s">
        <v>39</v>
      </c>
      <c r="I21" s="21" t="s">
        <v>978</v>
      </c>
      <c r="J21" s="227" t="str">
        <f>IF(ISERROR(SEARCH(C21,Séquences!$W$44)),"",Séquences!$X$44)</f>
        <v/>
      </c>
      <c r="K21" s="227" t="str">
        <f>IF(ISERROR(SEARCH(C21,Séquences!$W$88)),"",Séquences!$X$88)</f>
        <v/>
      </c>
      <c r="L21" s="227" t="str">
        <f>IF(ISERROR(SEARCH(C21,Séquences!$W$131)),"",Séquences!$X$131)</f>
        <v/>
      </c>
      <c r="M21" s="227" t="str">
        <f>IF(ISERROR(SEARCH(C21,Séquences!$W$175)),"",Séquences!$X$175)</f>
        <v/>
      </c>
      <c r="N21" s="227" t="str">
        <f>IF(ISERROR(SEARCH(C21,Séquences!$W$219)),"",Séquences!$X$219)</f>
        <v>S5</v>
      </c>
      <c r="O21" s="227" t="str">
        <f>IF(ISERROR(SEARCH(C21,Séquences!$W$263)),"",Séquences!$X$263)</f>
        <v/>
      </c>
      <c r="P21" s="227" t="str">
        <f>IF(ISERROR(SEARCH(C21,Séquences!$W$306)),"",Séquences!$X$306)</f>
        <v/>
      </c>
      <c r="Q21" s="227" t="str">
        <f>IF(ISERROR(SEARCH(C21,Séquences!$W$349)),"",Séquences!$X$349)</f>
        <v>S8</v>
      </c>
      <c r="R21" s="227" t="str">
        <f>IF(ISERROR(SEARCH(C21,Séquences!$W$392)),"",Séquences!$X$392)</f>
        <v/>
      </c>
      <c r="S21" s="227" t="str">
        <f>IF(ISERROR(SEARCH(C21,Séquences!$W$435)),"",Séquences!$X$435)</f>
        <v>S10</v>
      </c>
      <c r="T21" s="329">
        <f t="shared" si="1"/>
        <v>1</v>
      </c>
    </row>
    <row r="22" spans="1:20" ht="45.75" thickBot="1">
      <c r="A22" s="923"/>
      <c r="B22" s="923"/>
      <c r="C22" s="201" t="s">
        <v>894</v>
      </c>
      <c r="D22" s="360" t="s">
        <v>788</v>
      </c>
      <c r="E22" s="353">
        <f t="shared" si="0"/>
        <v>2</v>
      </c>
      <c r="F22" s="270" t="s">
        <v>38</v>
      </c>
      <c r="G22" s="31" t="s">
        <v>39</v>
      </c>
      <c r="H22" s="21" t="s">
        <v>39</v>
      </c>
      <c r="I22" s="21" t="s">
        <v>993</v>
      </c>
      <c r="J22" s="227" t="str">
        <f>IF(ISERROR(SEARCH(C22,Séquences!$W$44)),"",Séquences!$X$44)</f>
        <v/>
      </c>
      <c r="K22" s="227" t="str">
        <f>IF(ISERROR(SEARCH(C22,Séquences!$W$88)),"",Séquences!$X$88)</f>
        <v/>
      </c>
      <c r="L22" s="227" t="str">
        <f>IF(ISERROR(SEARCH(C22,Séquences!$W$131)),"",Séquences!$X$131)</f>
        <v/>
      </c>
      <c r="M22" s="227" t="str">
        <f>IF(ISERROR(SEARCH(C22,Séquences!$W$175)),"",Séquences!$X$175)</f>
        <v>S4</v>
      </c>
      <c r="N22" s="227" t="str">
        <f>IF(ISERROR(SEARCH(C22,Séquences!$W$219)),"",Séquences!$X$219)</f>
        <v/>
      </c>
      <c r="O22" s="227" t="str">
        <f>IF(ISERROR(SEARCH(C22,Séquences!$W$263)),"",Séquences!$X$263)</f>
        <v/>
      </c>
      <c r="P22" s="227" t="str">
        <f>IF(ISERROR(SEARCH(C22,Séquences!$W$306)),"",Séquences!$X$306)</f>
        <v/>
      </c>
      <c r="Q22" s="227" t="str">
        <f>IF(ISERROR(SEARCH(C22,Séquences!$W$349)),"",Séquences!$X$349)</f>
        <v/>
      </c>
      <c r="R22" s="227" t="str">
        <f>IF(ISERROR(SEARCH(C22,Séquences!$W$392)),"",Séquences!$X$392)</f>
        <v/>
      </c>
      <c r="S22" s="227" t="str">
        <f>IF(ISERROR(SEARCH(C22,Séquences!$W$435)),"",Séquences!$X$435)</f>
        <v>S10</v>
      </c>
      <c r="T22" s="329">
        <f t="shared" si="1"/>
        <v>1</v>
      </c>
    </row>
    <row r="23" spans="1:20" ht="60.75" thickBot="1">
      <c r="A23" s="923"/>
      <c r="B23" s="923"/>
      <c r="C23" s="201" t="s">
        <v>893</v>
      </c>
      <c r="D23" s="268" t="s">
        <v>55</v>
      </c>
      <c r="E23" s="353">
        <f t="shared" si="0"/>
        <v>3</v>
      </c>
      <c r="F23" s="270" t="s">
        <v>39</v>
      </c>
      <c r="G23" s="31" t="s">
        <v>40</v>
      </c>
      <c r="H23" s="21" t="s">
        <v>39</v>
      </c>
      <c r="I23" s="25" t="s">
        <v>955</v>
      </c>
      <c r="J23" s="227" t="str">
        <f>IF(ISERROR(SEARCH(C23,Séquences!$W$44)),"",Séquences!$X$44)</f>
        <v/>
      </c>
      <c r="K23" s="227" t="str">
        <f>IF(ISERROR(SEARCH(C23,Séquences!$W$88)),"",Séquences!$X$88)</f>
        <v>S2</v>
      </c>
      <c r="L23" s="227" t="str">
        <f>IF(ISERROR(SEARCH(C23,Séquences!$W$131)),"",Séquences!$X$131)</f>
        <v/>
      </c>
      <c r="M23" s="227" t="str">
        <f>IF(ISERROR(SEARCH(C23,Séquences!$W$175)),"",Séquences!$X$175)</f>
        <v>S4</v>
      </c>
      <c r="N23" s="227" t="str">
        <f>IF(ISERROR(SEARCH(C23,Séquences!$W$219)),"",Séquences!$X$219)</f>
        <v/>
      </c>
      <c r="O23" s="227" t="str">
        <f>IF(ISERROR(SEARCH(C23,Séquences!$W$263)),"",Séquences!$X$263)</f>
        <v/>
      </c>
      <c r="P23" s="227" t="str">
        <f>IF(ISERROR(SEARCH(C23,Séquences!$W$306)),"",Séquences!$X$306)</f>
        <v/>
      </c>
      <c r="Q23" s="227" t="str">
        <f>IF(ISERROR(SEARCH(C23,Séquences!$W$349)),"",Séquences!$X$349)</f>
        <v/>
      </c>
      <c r="R23" s="227" t="str">
        <f>IF(ISERROR(SEARCH(C23,Séquences!$W$392)),"",Séquences!$X$392)</f>
        <v>S9</v>
      </c>
      <c r="S23" s="227" t="str">
        <f>IF(ISERROR(SEARCH(C23,Séquences!$W$435)),"",Séquences!$X$435)</f>
        <v/>
      </c>
      <c r="T23" s="329">
        <f t="shared" si="1"/>
        <v>2</v>
      </c>
    </row>
    <row r="24" spans="1:20" ht="60.75" thickBot="1">
      <c r="A24" s="923"/>
      <c r="B24" s="923"/>
      <c r="C24" s="201" t="s">
        <v>892</v>
      </c>
      <c r="D24" s="268" t="s">
        <v>56</v>
      </c>
      <c r="E24" s="353">
        <f t="shared" si="0"/>
        <v>3</v>
      </c>
      <c r="F24" s="270" t="s">
        <v>39</v>
      </c>
      <c r="G24" s="31" t="s">
        <v>38</v>
      </c>
      <c r="H24" s="21" t="s">
        <v>39</v>
      </c>
      <c r="I24" s="21" t="s">
        <v>992</v>
      </c>
      <c r="J24" s="227" t="str">
        <f>IF(ISERROR(SEARCH(C24,Séquences!$W$44)),"",Séquences!$X$44)</f>
        <v>S1</v>
      </c>
      <c r="K24" s="227" t="str">
        <f>IF(ISERROR(SEARCH(C24,Séquences!$W$88)),"",Séquences!$X$88)</f>
        <v/>
      </c>
      <c r="L24" s="227" t="str">
        <f>IF(ISERROR(SEARCH(C24,Séquences!$W$131)),"",Séquences!$X$131)</f>
        <v/>
      </c>
      <c r="M24" s="227" t="str">
        <f>IF(ISERROR(SEARCH(C24,Séquences!$W$175)),"",Séquences!$X$175)</f>
        <v>S4</v>
      </c>
      <c r="N24" s="227" t="str">
        <f>IF(ISERROR(SEARCH(C24,Séquences!$W$219)),"",Séquences!$X$219)</f>
        <v/>
      </c>
      <c r="O24" s="227" t="str">
        <f>IF(ISERROR(SEARCH(C24,Séquences!$W$263)),"",Séquences!$X$263)</f>
        <v/>
      </c>
      <c r="P24" s="227" t="str">
        <f>IF(ISERROR(SEARCH(C24,Séquences!$W$306)),"",Séquences!$X$306)</f>
        <v>S7</v>
      </c>
      <c r="Q24" s="227" t="str">
        <f>IF(ISERROR(SEARCH(C24,Séquences!$W$349)),"",Séquences!$X$349)</f>
        <v/>
      </c>
      <c r="R24" s="227" t="str">
        <f>IF(ISERROR(SEARCH(C24,Séquences!$W$392)),"",Séquences!$X$392)</f>
        <v/>
      </c>
      <c r="S24" s="227" t="str">
        <f>IF(ISERROR(SEARCH(C24,Séquences!$W$435)),"",Séquences!$X$435)</f>
        <v/>
      </c>
      <c r="T24" s="329">
        <f t="shared" si="1"/>
        <v>2</v>
      </c>
    </row>
    <row r="25" spans="1:20" ht="45.75" thickBot="1">
      <c r="A25" s="923"/>
      <c r="B25" s="923"/>
      <c r="C25" s="201" t="s">
        <v>891</v>
      </c>
      <c r="D25" s="268" t="s">
        <v>57</v>
      </c>
      <c r="E25" s="353">
        <f t="shared" si="0"/>
        <v>2</v>
      </c>
      <c r="F25" s="270" t="s">
        <v>39</v>
      </c>
      <c r="G25" s="31" t="s">
        <v>38</v>
      </c>
      <c r="H25" s="21" t="s">
        <v>39</v>
      </c>
      <c r="I25" s="26" t="s">
        <v>990</v>
      </c>
      <c r="J25" s="227" t="str">
        <f>IF(ISERROR(SEARCH(C25,Séquences!$W$44)),"",Séquences!$X$44)</f>
        <v/>
      </c>
      <c r="K25" s="227" t="str">
        <f>IF(ISERROR(SEARCH(C25,Séquences!$W$88)),"",Séquences!$X$88)</f>
        <v/>
      </c>
      <c r="L25" s="227" t="str">
        <f>IF(ISERROR(SEARCH(C25,Séquences!$W$131)),"",Séquences!$X$131)</f>
        <v/>
      </c>
      <c r="M25" s="227" t="str">
        <f>IF(ISERROR(SEARCH(C25,Séquences!$W$175)),"",Séquences!$X$175)</f>
        <v/>
      </c>
      <c r="N25" s="227" t="str">
        <f>IF(ISERROR(SEARCH(C25,Séquences!$W$219)),"",Séquences!$X$219)</f>
        <v/>
      </c>
      <c r="O25" s="227" t="str">
        <f>IF(ISERROR(SEARCH(C25,Séquences!$W$263)),"",Séquences!$X$263)</f>
        <v/>
      </c>
      <c r="P25" s="227" t="str">
        <f>IF(ISERROR(SEARCH(C25,Séquences!$W$306)),"",Séquences!$X$306)</f>
        <v/>
      </c>
      <c r="Q25" s="227" t="str">
        <f>IF(ISERROR(SEARCH(C25,Séquences!$W$349)),"",Séquences!$X$349)</f>
        <v>S8</v>
      </c>
      <c r="R25" s="227" t="str">
        <f>IF(ISERROR(SEARCH(C25,Séquences!$W$392)),"",Séquences!$X$392)</f>
        <v>S9</v>
      </c>
      <c r="S25" s="227" t="str">
        <f>IF(ISERROR(SEARCH(C25,Séquences!$W$435)),"",Séquences!$X$435)</f>
        <v/>
      </c>
      <c r="T25" s="329">
        <f t="shared" si="1"/>
        <v>0</v>
      </c>
    </row>
    <row r="26" spans="1:20" ht="60.75" thickBot="1">
      <c r="A26" s="923"/>
      <c r="B26" s="923"/>
      <c r="C26" s="201" t="s">
        <v>890</v>
      </c>
      <c r="D26" s="269" t="s">
        <v>58</v>
      </c>
      <c r="E26" s="353">
        <f t="shared" si="0"/>
        <v>3</v>
      </c>
      <c r="F26" s="27" t="s">
        <v>39</v>
      </c>
      <c r="G26" s="356" t="s">
        <v>38</v>
      </c>
      <c r="H26" s="28" t="s">
        <v>39</v>
      </c>
      <c r="I26" s="28" t="s">
        <v>1375</v>
      </c>
      <c r="J26" s="227" t="str">
        <f>IF(ISERROR(SEARCH(C26,Séquences!$W$44)),"",Séquences!$X$44)</f>
        <v/>
      </c>
      <c r="K26" s="227" t="str">
        <f>IF(ISERROR(SEARCH(C26,Séquences!$W$88)),"",Séquences!$X$88)</f>
        <v/>
      </c>
      <c r="L26" s="227" t="str">
        <f>IF(ISERROR(SEARCH(C26,Séquences!$W$131)),"",Séquences!$X$131)</f>
        <v>S3</v>
      </c>
      <c r="M26" s="227" t="str">
        <f>IF(ISERROR(SEARCH(C26,Séquences!$W$175)),"",Séquences!$X$175)</f>
        <v/>
      </c>
      <c r="N26" s="227" t="str">
        <f>IF(ISERROR(SEARCH(C26,Séquences!$W$219)),"",Séquences!$X$219)</f>
        <v>S5</v>
      </c>
      <c r="O26" s="227" t="str">
        <f>IF(ISERROR(SEARCH(C26,Séquences!$W$263)),"",Séquences!$X$263)</f>
        <v>S6</v>
      </c>
      <c r="P26" s="227" t="str">
        <f>IF(ISERROR(SEARCH(C26,Séquences!$W$306)),"",Séquences!$X$306)</f>
        <v/>
      </c>
      <c r="Q26" s="227" t="str">
        <f>IF(ISERROR(SEARCH(C26,Séquences!$W$349)),"",Séquences!$X$349)</f>
        <v/>
      </c>
      <c r="R26" s="227" t="str">
        <f>IF(ISERROR(SEARCH(C26,Séquences!$W$392)),"",Séquences!$X$392)</f>
        <v/>
      </c>
      <c r="S26" s="227" t="str">
        <f>IF(ISERROR(SEARCH(C26,Séquences!$W$435)),"",Séquences!$X$435)</f>
        <v/>
      </c>
      <c r="T26" s="329">
        <f t="shared" si="1"/>
        <v>3</v>
      </c>
    </row>
    <row r="27" spans="1:20" ht="21">
      <c r="A27" s="923"/>
      <c r="B27" s="923"/>
      <c r="C27" s="201" t="s">
        <v>889</v>
      </c>
      <c r="D27" s="357" t="s">
        <v>59</v>
      </c>
      <c r="E27" s="353">
        <f t="shared" si="0"/>
        <v>0</v>
      </c>
      <c r="F27" s="358"/>
      <c r="G27" s="359"/>
      <c r="H27" s="314" t="s">
        <v>39</v>
      </c>
      <c r="I27" s="319" t="s">
        <v>40</v>
      </c>
      <c r="J27" s="227" t="str">
        <f>IF(ISERROR(SEARCH(C27,Séquences!$W$44)),"",Séquences!$X$44)</f>
        <v/>
      </c>
      <c r="K27" s="227" t="str">
        <f>IF(ISERROR(SEARCH(C27,Séquences!$W$88)),"",Séquences!$X$88)</f>
        <v/>
      </c>
      <c r="L27" s="227" t="str">
        <f>IF(ISERROR(SEARCH(C27,Séquences!$W$131)),"",Séquences!$X$131)</f>
        <v/>
      </c>
      <c r="M27" s="227" t="str">
        <f>IF(ISERROR(SEARCH(C27,Séquences!$W$175)),"",Séquences!$X$175)</f>
        <v/>
      </c>
      <c r="N27" s="227" t="str">
        <f>IF(ISERROR(SEARCH(C27,Séquences!$W$219)),"",Séquences!$X$219)</f>
        <v/>
      </c>
      <c r="O27" s="227" t="str">
        <f>IF(ISERROR(SEARCH(C27,Séquences!$W$263)),"",Séquences!$X$263)</f>
        <v/>
      </c>
      <c r="P27" s="227" t="str">
        <f>IF(ISERROR(SEARCH(C27,Séquences!$W$306)),"",Séquences!$X$306)</f>
        <v/>
      </c>
      <c r="Q27" s="227" t="str">
        <f>IF(ISERROR(SEARCH(C27,Séquences!$W$349)),"",Séquences!$X$349)</f>
        <v/>
      </c>
      <c r="R27" s="227" t="str">
        <f>IF(ISERROR(SEARCH(C27,Séquences!$W$392)),"",Séquences!$X$392)</f>
        <v/>
      </c>
      <c r="S27" s="227" t="str">
        <f>IF(ISERROR(SEARCH(C27,Séquences!$W$435)),"",Séquences!$X$435)</f>
        <v/>
      </c>
      <c r="T27" s="329">
        <f t="shared" si="1"/>
        <v>0</v>
      </c>
    </row>
    <row r="28" spans="1:20" ht="30">
      <c r="A28" s="923"/>
      <c r="B28" s="923"/>
      <c r="C28" s="200"/>
      <c r="D28" s="944" t="s">
        <v>60</v>
      </c>
      <c r="E28" s="945"/>
      <c r="F28" s="945"/>
      <c r="G28" s="946"/>
      <c r="H28" s="314" t="s">
        <v>61</v>
      </c>
      <c r="I28" s="320" t="s">
        <v>983</v>
      </c>
      <c r="J28" s="312"/>
      <c r="K28" s="312"/>
      <c r="L28" s="312"/>
      <c r="M28" s="312"/>
      <c r="N28" s="312"/>
      <c r="O28" s="312"/>
      <c r="P28" s="312"/>
      <c r="Q28" s="312"/>
      <c r="R28" s="312"/>
      <c r="S28" s="312"/>
      <c r="T28" s="315"/>
    </row>
    <row r="29" spans="1:20" ht="42.75" customHeight="1">
      <c r="A29" s="923"/>
      <c r="B29" s="923"/>
      <c r="C29" s="200"/>
      <c r="D29" s="944" t="s">
        <v>62</v>
      </c>
      <c r="E29" s="945"/>
      <c r="F29" s="945"/>
      <c r="G29" s="946"/>
      <c r="H29" s="314" t="s">
        <v>63</v>
      </c>
      <c r="I29" s="320" t="s">
        <v>969</v>
      </c>
      <c r="J29" s="312"/>
      <c r="K29" s="312"/>
      <c r="L29" s="312"/>
      <c r="M29" s="312"/>
      <c r="N29" s="312"/>
      <c r="O29" s="312"/>
      <c r="P29" s="312"/>
      <c r="Q29" s="312"/>
      <c r="R29" s="312"/>
      <c r="S29" s="312"/>
      <c r="T29" s="315"/>
    </row>
    <row r="30" spans="1:20" ht="38.25" customHeight="1">
      <c r="A30" s="923"/>
      <c r="B30" s="923"/>
      <c r="C30" s="200"/>
      <c r="D30" s="944" t="s">
        <v>64</v>
      </c>
      <c r="E30" s="945"/>
      <c r="F30" s="945"/>
      <c r="G30" s="946"/>
      <c r="H30" s="316" t="s">
        <v>65</v>
      </c>
      <c r="I30" s="321" t="s">
        <v>984</v>
      </c>
      <c r="J30" s="312"/>
      <c r="K30" s="312"/>
      <c r="L30" s="312"/>
      <c r="M30" s="312"/>
      <c r="N30" s="312"/>
      <c r="O30" s="312"/>
      <c r="P30" s="312"/>
      <c r="Q30" s="312"/>
      <c r="R30" s="312"/>
      <c r="S30" s="312"/>
      <c r="T30" s="315"/>
    </row>
    <row r="31" spans="1:20" ht="25.5" customHeight="1">
      <c r="A31" s="923"/>
      <c r="B31" s="923"/>
      <c r="C31" s="200"/>
      <c r="D31" s="944" t="s">
        <v>66</v>
      </c>
      <c r="E31" s="945"/>
      <c r="F31" s="945"/>
      <c r="G31" s="946"/>
      <c r="H31" s="316" t="s">
        <v>67</v>
      </c>
      <c r="I31" s="321" t="s">
        <v>985</v>
      </c>
      <c r="J31" s="312"/>
      <c r="K31" s="312"/>
      <c r="L31" s="312"/>
      <c r="M31" s="312"/>
      <c r="N31" s="312"/>
      <c r="O31" s="312"/>
      <c r="P31" s="312"/>
      <c r="Q31" s="312"/>
      <c r="R31" s="312"/>
      <c r="S31" s="312"/>
      <c r="T31" s="315"/>
    </row>
    <row r="32" spans="1:20" ht="25.5" customHeight="1">
      <c r="A32" s="923"/>
      <c r="B32" s="923"/>
      <c r="C32" s="200"/>
      <c r="D32" s="944" t="s">
        <v>68</v>
      </c>
      <c r="E32" s="945"/>
      <c r="F32" s="945"/>
      <c r="G32" s="946"/>
      <c r="H32" s="316" t="s">
        <v>69</v>
      </c>
      <c r="I32" s="321" t="s">
        <v>986</v>
      </c>
      <c r="J32" s="312"/>
      <c r="K32" s="312"/>
      <c r="L32" s="312"/>
      <c r="M32" s="312"/>
      <c r="N32" s="312"/>
      <c r="O32" s="312"/>
      <c r="P32" s="312"/>
      <c r="Q32" s="312"/>
      <c r="R32" s="312"/>
      <c r="S32" s="312"/>
      <c r="T32" s="315"/>
    </row>
    <row r="33" spans="1:20" ht="25.5" customHeight="1">
      <c r="A33" s="923"/>
      <c r="B33" s="923"/>
      <c r="C33" s="200"/>
      <c r="D33" s="944" t="s">
        <v>70</v>
      </c>
      <c r="E33" s="945"/>
      <c r="F33" s="945"/>
      <c r="G33" s="946"/>
      <c r="H33" s="316" t="s">
        <v>71</v>
      </c>
      <c r="I33" s="321" t="s">
        <v>987</v>
      </c>
      <c r="J33" s="312"/>
      <c r="K33" s="312"/>
      <c r="L33" s="312"/>
      <c r="M33" s="312"/>
      <c r="N33" s="312"/>
      <c r="O33" s="312"/>
      <c r="P33" s="312"/>
      <c r="Q33" s="312"/>
      <c r="R33" s="312"/>
      <c r="S33" s="312"/>
      <c r="T33" s="315"/>
    </row>
    <row r="34" spans="1:20" ht="25.5" customHeight="1">
      <c r="A34" s="923"/>
      <c r="B34" s="923"/>
      <c r="C34" s="200"/>
      <c r="D34" s="947" t="s">
        <v>72</v>
      </c>
      <c r="E34" s="948"/>
      <c r="F34" s="948"/>
      <c r="G34" s="949"/>
      <c r="H34" s="317" t="s">
        <v>73</v>
      </c>
      <c r="I34" s="322" t="s">
        <v>988</v>
      </c>
      <c r="J34" s="312"/>
      <c r="K34" s="312"/>
      <c r="L34" s="312"/>
      <c r="M34" s="312"/>
      <c r="N34" s="312"/>
      <c r="O34" s="312"/>
      <c r="P34" s="312"/>
      <c r="Q34" s="312"/>
      <c r="R34" s="312"/>
      <c r="S34" s="312"/>
      <c r="T34" s="315"/>
    </row>
    <row r="35" spans="1:20" ht="26.25" customHeight="1" thickBot="1">
      <c r="A35" s="943"/>
      <c r="B35" s="943"/>
      <c r="C35" s="253"/>
      <c r="D35" s="950" t="s">
        <v>74</v>
      </c>
      <c r="E35" s="951"/>
      <c r="F35" s="951"/>
      <c r="G35" s="952"/>
      <c r="H35" s="318" t="s">
        <v>75</v>
      </c>
      <c r="I35" s="323" t="s">
        <v>989</v>
      </c>
      <c r="J35" s="312"/>
      <c r="K35" s="312"/>
      <c r="L35" s="312"/>
      <c r="M35" s="312"/>
      <c r="N35" s="312"/>
      <c r="O35" s="312"/>
      <c r="P35" s="312"/>
      <c r="Q35" s="312"/>
      <c r="R35" s="312"/>
      <c r="S35" s="312"/>
      <c r="T35" s="315"/>
    </row>
    <row r="36" spans="1:20" ht="60.75" thickBot="1">
      <c r="A36" s="936" t="s">
        <v>41</v>
      </c>
      <c r="B36" s="939" t="s">
        <v>76</v>
      </c>
      <c r="C36" s="254" t="s">
        <v>871</v>
      </c>
      <c r="D36" s="267" t="s">
        <v>77</v>
      </c>
      <c r="E36" s="353">
        <f t="shared" ref="E36:E40" si="2">COUNTIF(J36:S36,"S1")+COUNTIF(J36:S36,"S2")+COUNTIF(J36:S36,"S3")+COUNTIF(J36:S36,"S4")+COUNTIF(J36:S36,"S5")+COUNTIF(J36:S36,"S6")+COUNTIF(J36:S36,"S7")+COUNTIF(J36:S36,"S8")+COUNTIF(J36:S36,"S9")+COUNTIF(J36:S36,"S10")</f>
        <v>4</v>
      </c>
      <c r="F36" s="30" t="s">
        <v>40</v>
      </c>
      <c r="G36" s="355" t="s">
        <v>39</v>
      </c>
      <c r="H36" s="330" t="s">
        <v>39</v>
      </c>
      <c r="I36" s="333" t="s">
        <v>980</v>
      </c>
      <c r="J36" s="227" t="str">
        <f>IF(ISERROR(SEARCH(C36,Séquences!$W$44)),"",Séquences!$X$44)</f>
        <v/>
      </c>
      <c r="K36" s="227" t="str">
        <f>IF(ISERROR(SEARCH(C36,Séquences!$W$88)),"",Séquences!$X$88)</f>
        <v>S2</v>
      </c>
      <c r="L36" s="227" t="str">
        <f>IF(ISERROR(SEARCH(C36,Séquences!$W$131)),"",Séquences!$X$131)</f>
        <v/>
      </c>
      <c r="M36" s="227" t="str">
        <f>IF(ISERROR(SEARCH(C36,Séquences!$W$175)),"",Séquences!$X$175)</f>
        <v>S4</v>
      </c>
      <c r="N36" s="227" t="str">
        <f>IF(ISERROR(SEARCH(C36,Séquences!$W$219)),"",Séquences!$X$219)</f>
        <v/>
      </c>
      <c r="O36" s="227" t="str">
        <f>IF(ISERROR(SEARCH(C36,Séquences!$W$263)),"",Séquences!$X$263)</f>
        <v>S6</v>
      </c>
      <c r="P36" s="227" t="str">
        <f>IF(ISERROR(SEARCH(C36,Séquences!$W$306)),"",Séquences!$X$306)</f>
        <v>S7</v>
      </c>
      <c r="Q36" s="227" t="str">
        <f>IF(ISERROR(SEARCH(C36,Séquences!$W$349)),"",Séquences!$X$349)</f>
        <v/>
      </c>
      <c r="R36" s="227" t="str">
        <f>IF(ISERROR(SEARCH(C36,Séquences!$W$392)),"",Séquences!$X$392)</f>
        <v/>
      </c>
      <c r="S36" s="227" t="str">
        <f>IF(ISERROR(SEARCH(C36,Séquences!$W$435)),"",Séquences!$X$435)</f>
        <v/>
      </c>
      <c r="T36" s="329">
        <f t="shared" si="1"/>
        <v>3</v>
      </c>
    </row>
    <row r="37" spans="1:20" ht="60.75" thickBot="1">
      <c r="A37" s="937"/>
      <c r="B37" s="940"/>
      <c r="C37" s="254" t="s">
        <v>870</v>
      </c>
      <c r="D37" s="268" t="s">
        <v>78</v>
      </c>
      <c r="E37" s="353">
        <f t="shared" si="2"/>
        <v>3</v>
      </c>
      <c r="F37" s="270" t="s">
        <v>40</v>
      </c>
      <c r="G37" s="31" t="s">
        <v>39</v>
      </c>
      <c r="H37" s="21" t="s">
        <v>39</v>
      </c>
      <c r="I37" s="31" t="s">
        <v>981</v>
      </c>
      <c r="J37" s="227" t="str">
        <f>IF(ISERROR(SEARCH(C37,Séquences!$W$44)),"",Séquences!$X$44)</f>
        <v/>
      </c>
      <c r="K37" s="227" t="str">
        <f>IF(ISERROR(SEARCH(C37,Séquences!$W$88)),"",Séquences!$X$88)</f>
        <v/>
      </c>
      <c r="L37" s="227" t="str">
        <f>IF(ISERROR(SEARCH(C37,Séquences!$W$131)),"",Séquences!$X$131)</f>
        <v>S3</v>
      </c>
      <c r="M37" s="227" t="str">
        <f>IF(ISERROR(SEARCH(C37,Séquences!$W$175)),"",Séquences!$X$175)</f>
        <v>S4</v>
      </c>
      <c r="N37" s="227" t="str">
        <f>IF(ISERROR(SEARCH(C37,Séquences!$W$219)),"",Séquences!$X$219)</f>
        <v/>
      </c>
      <c r="O37" s="227" t="str">
        <f>IF(ISERROR(SEARCH(C37,Séquences!$W$263)),"",Séquences!$X$263)</f>
        <v>S6</v>
      </c>
      <c r="P37" s="227" t="str">
        <f>IF(ISERROR(SEARCH(C37,Séquences!$W$306)),"",Séquences!$X$306)</f>
        <v/>
      </c>
      <c r="Q37" s="227" t="str">
        <f>IF(ISERROR(SEARCH(C37,Séquences!$W$349)),"",Séquences!$X$349)</f>
        <v/>
      </c>
      <c r="R37" s="227" t="str">
        <f>IF(ISERROR(SEARCH(C37,Séquences!$W$392)),"",Séquences!$X$392)</f>
        <v/>
      </c>
      <c r="S37" s="227" t="str">
        <f>IF(ISERROR(SEARCH(C37,Séquences!$W$435)),"",Séquences!$X$435)</f>
        <v/>
      </c>
      <c r="T37" s="329">
        <f t="shared" si="1"/>
        <v>3</v>
      </c>
    </row>
    <row r="38" spans="1:20" ht="60.75" thickBot="1">
      <c r="A38" s="937"/>
      <c r="B38" s="940"/>
      <c r="C38" s="254" t="s">
        <v>869</v>
      </c>
      <c r="D38" s="268" t="s">
        <v>79</v>
      </c>
      <c r="E38" s="353">
        <f t="shared" si="2"/>
        <v>3</v>
      </c>
      <c r="F38" s="270" t="s">
        <v>38</v>
      </c>
      <c r="G38" s="31" t="s">
        <v>39</v>
      </c>
      <c r="H38" s="21" t="s">
        <v>39</v>
      </c>
      <c r="I38" s="32" t="s">
        <v>982</v>
      </c>
      <c r="J38" s="227" t="str">
        <f>IF(ISERROR(SEARCH(C38,Séquences!$W$44)),"",Séquences!$X$44)</f>
        <v/>
      </c>
      <c r="K38" s="227" t="str">
        <f>IF(ISERROR(SEARCH(C38,Séquences!$W$88)),"",Séquences!$X$88)</f>
        <v/>
      </c>
      <c r="L38" s="227" t="str">
        <f>IF(ISERROR(SEARCH(C38,Séquences!$W$131)),"",Séquences!$X$131)</f>
        <v/>
      </c>
      <c r="M38" s="227" t="str">
        <f>IF(ISERROR(SEARCH(C38,Séquences!$W$175)),"",Séquences!$X$175)</f>
        <v/>
      </c>
      <c r="N38" s="227" t="str">
        <f>IF(ISERROR(SEARCH(C38,Séquences!$W$219)),"",Séquences!$X$219)</f>
        <v/>
      </c>
      <c r="O38" s="227" t="str">
        <f>IF(ISERROR(SEARCH(C38,Séquences!$W$263)),"",Séquences!$X$263)</f>
        <v/>
      </c>
      <c r="P38" s="227" t="str">
        <f>IF(ISERROR(SEARCH(C38,Séquences!$W$306)),"",Séquences!$X$306)</f>
        <v>S7</v>
      </c>
      <c r="Q38" s="227" t="str">
        <f>IF(ISERROR(SEARCH(C38,Séquences!$W$349)),"",Séquences!$X$349)</f>
        <v>S8</v>
      </c>
      <c r="R38" s="227" t="str">
        <f>IF(ISERROR(SEARCH(C38,Séquences!$W$392)),"",Séquences!$X$392)</f>
        <v>S9</v>
      </c>
      <c r="S38" s="227" t="str">
        <f>IF(ISERROR(SEARCH(C38,Séquences!$W$435)),"",Séquences!$X$435)</f>
        <v/>
      </c>
      <c r="T38" s="329">
        <f t="shared" si="1"/>
        <v>0</v>
      </c>
    </row>
    <row r="39" spans="1:20" ht="60.75" thickBot="1">
      <c r="A39" s="937"/>
      <c r="B39" s="940"/>
      <c r="C39" s="254" t="s">
        <v>868</v>
      </c>
      <c r="D39" s="269" t="s">
        <v>80</v>
      </c>
      <c r="E39" s="353">
        <f t="shared" si="2"/>
        <v>3</v>
      </c>
      <c r="F39" s="27" t="s">
        <v>38</v>
      </c>
      <c r="G39" s="356" t="s">
        <v>39</v>
      </c>
      <c r="H39" s="21" t="s">
        <v>39</v>
      </c>
      <c r="I39" s="32" t="s">
        <v>982</v>
      </c>
      <c r="J39" s="227" t="str">
        <f>IF(ISERROR(SEARCH(C39,Séquences!$W$44)),"",Séquences!$X$44)</f>
        <v/>
      </c>
      <c r="K39" s="227" t="str">
        <f>IF(ISERROR(SEARCH(C39,Séquences!$W$88)),"",Séquences!$X$88)</f>
        <v/>
      </c>
      <c r="L39" s="227" t="str">
        <f>IF(ISERROR(SEARCH(C39,Séquences!$W$131)),"",Séquences!$X$131)</f>
        <v/>
      </c>
      <c r="M39" s="227" t="str">
        <f>IF(ISERROR(SEARCH(C39,Séquences!$W$175)),"",Séquences!$X$175)</f>
        <v/>
      </c>
      <c r="N39" s="227" t="str">
        <f>IF(ISERROR(SEARCH(C39,Séquences!$W$219)),"",Séquences!$X$219)</f>
        <v/>
      </c>
      <c r="O39" s="227" t="str">
        <f>IF(ISERROR(SEARCH(C39,Séquences!$W$263)),"",Séquences!$X$263)</f>
        <v>S6</v>
      </c>
      <c r="P39" s="227" t="str">
        <f>IF(ISERROR(SEARCH(C39,Séquences!$W$306)),"",Séquences!$X$306)</f>
        <v/>
      </c>
      <c r="Q39" s="227" t="str">
        <f>IF(ISERROR(SEARCH(C39,Séquences!$W$349)),"",Séquences!$X$349)</f>
        <v/>
      </c>
      <c r="R39" s="227" t="str">
        <f>IF(ISERROR(SEARCH(C39,Séquences!$W$392)),"",Séquences!$X$392)</f>
        <v>S9</v>
      </c>
      <c r="S39" s="227" t="str">
        <f>IF(ISERROR(SEARCH(C39,Séquences!$W$435)),"",Séquences!$X$435)</f>
        <v>S10</v>
      </c>
      <c r="T39" s="329">
        <f t="shared" si="1"/>
        <v>1</v>
      </c>
    </row>
    <row r="40" spans="1:20" ht="45" customHeight="1">
      <c r="A40" s="937"/>
      <c r="B40" s="941"/>
      <c r="C40" s="254" t="s">
        <v>867</v>
      </c>
      <c r="D40" s="335" t="s">
        <v>81</v>
      </c>
      <c r="E40" s="353">
        <f t="shared" si="2"/>
        <v>0</v>
      </c>
      <c r="F40" s="334"/>
      <c r="G40" s="354"/>
      <c r="H40" s="313" t="s">
        <v>39</v>
      </c>
      <c r="I40" s="319" t="s">
        <v>40</v>
      </c>
      <c r="J40" s="227" t="str">
        <f>IF(ISERROR(SEARCH(C40,Séquences!$W$44)),"",Séquences!$X$44)</f>
        <v/>
      </c>
      <c r="K40" s="227" t="str">
        <f>IF(ISERROR(SEARCH(C40,Séquences!$W$88)),"",Séquences!$X$88)</f>
        <v/>
      </c>
      <c r="L40" s="227" t="str">
        <f>IF(ISERROR(SEARCH(C40,Séquences!$W$131)),"",Séquences!$X$131)</f>
        <v/>
      </c>
      <c r="M40" s="227" t="str">
        <f>IF(ISERROR(SEARCH(C40,Séquences!$W$175)),"",Séquences!$X$175)</f>
        <v/>
      </c>
      <c r="N40" s="227" t="str">
        <f>IF(ISERROR(SEARCH(C40,Séquences!$W$219)),"",Séquences!$X$219)</f>
        <v/>
      </c>
      <c r="O40" s="227" t="str">
        <f>IF(ISERROR(SEARCH(C40,Séquences!$W$263)),"",Séquences!$X$263)</f>
        <v/>
      </c>
      <c r="P40" s="227" t="str">
        <f>IF(ISERROR(SEARCH(C40,Séquences!$W$306)),"",Séquences!$X$306)</f>
        <v/>
      </c>
      <c r="Q40" s="227" t="str">
        <f>IF(ISERROR(SEARCH(C40,Séquences!$W$349)),"",Séquences!$X$349)</f>
        <v/>
      </c>
      <c r="R40" s="227" t="str">
        <f>IF(ISERROR(SEARCH(C40,Séquences!$W$392)),"",Séquences!$X$392)</f>
        <v/>
      </c>
      <c r="S40" s="227" t="str">
        <f>IF(ISERROR(SEARCH(C40,Séquences!$W$435)),"",Séquences!$X$435)</f>
        <v/>
      </c>
      <c r="T40" s="329"/>
    </row>
    <row r="41" spans="1:20" ht="42.75" customHeight="1">
      <c r="A41" s="937"/>
      <c r="B41" s="941"/>
      <c r="C41" s="198"/>
      <c r="D41" s="953" t="s">
        <v>82</v>
      </c>
      <c r="E41" s="945"/>
      <c r="F41" s="945"/>
      <c r="G41" s="954"/>
      <c r="H41" s="314" t="s">
        <v>61</v>
      </c>
      <c r="I41" s="326" t="s">
        <v>963</v>
      </c>
      <c r="J41" s="312"/>
      <c r="K41" s="312"/>
      <c r="L41" s="312"/>
      <c r="M41" s="312"/>
      <c r="N41" s="312"/>
      <c r="O41" s="312"/>
      <c r="P41" s="312"/>
      <c r="Q41" s="312"/>
      <c r="R41" s="312"/>
      <c r="S41" s="312"/>
      <c r="T41" s="315"/>
    </row>
    <row r="42" spans="1:20" ht="28.5" customHeight="1">
      <c r="A42" s="937"/>
      <c r="B42" s="941"/>
      <c r="C42" s="198"/>
      <c r="D42" s="953" t="s">
        <v>83</v>
      </c>
      <c r="E42" s="945"/>
      <c r="F42" s="945"/>
      <c r="G42" s="954"/>
      <c r="H42" s="314" t="s">
        <v>63</v>
      </c>
      <c r="I42" s="320" t="s">
        <v>960</v>
      </c>
      <c r="J42" s="312"/>
      <c r="K42" s="312"/>
      <c r="L42" s="312"/>
      <c r="M42" s="312"/>
      <c r="N42" s="312"/>
      <c r="O42" s="312"/>
      <c r="P42" s="312"/>
      <c r="Q42" s="312"/>
      <c r="R42" s="312"/>
      <c r="S42" s="312"/>
      <c r="T42" s="315"/>
    </row>
    <row r="43" spans="1:20" ht="57" customHeight="1">
      <c r="A43" s="937"/>
      <c r="B43" s="941"/>
      <c r="C43" s="198"/>
      <c r="D43" s="953" t="s">
        <v>84</v>
      </c>
      <c r="E43" s="945"/>
      <c r="F43" s="945"/>
      <c r="G43" s="954"/>
      <c r="H43" s="314" t="s">
        <v>65</v>
      </c>
      <c r="I43" s="320" t="s">
        <v>965</v>
      </c>
      <c r="J43" s="312"/>
      <c r="K43" s="312"/>
      <c r="L43" s="312"/>
      <c r="M43" s="312"/>
      <c r="N43" s="312"/>
      <c r="O43" s="312"/>
      <c r="P43" s="312"/>
      <c r="Q43" s="312"/>
      <c r="R43" s="312"/>
      <c r="S43" s="312"/>
      <c r="T43" s="315"/>
    </row>
    <row r="44" spans="1:20" ht="28.5" customHeight="1">
      <c r="A44" s="937"/>
      <c r="B44" s="941"/>
      <c r="C44" s="198"/>
      <c r="D44" s="953" t="s">
        <v>85</v>
      </c>
      <c r="E44" s="945"/>
      <c r="F44" s="945"/>
      <c r="G44" s="954"/>
      <c r="H44" s="314" t="s">
        <v>67</v>
      </c>
      <c r="I44" s="320" t="s">
        <v>966</v>
      </c>
      <c r="J44" s="312"/>
      <c r="K44" s="312"/>
      <c r="L44" s="312"/>
      <c r="M44" s="312"/>
      <c r="N44" s="312"/>
      <c r="O44" s="312"/>
      <c r="P44" s="312"/>
      <c r="Q44" s="312"/>
      <c r="R44" s="312"/>
      <c r="S44" s="312"/>
      <c r="T44" s="315"/>
    </row>
    <row r="45" spans="1:20" ht="75" customHeight="1">
      <c r="A45" s="937"/>
      <c r="B45" s="941"/>
      <c r="C45" s="198"/>
      <c r="D45" s="955" t="s">
        <v>86</v>
      </c>
      <c r="E45" s="956"/>
      <c r="F45" s="956"/>
      <c r="G45" s="957"/>
      <c r="H45" s="314" t="s">
        <v>69</v>
      </c>
      <c r="I45" s="321" t="s">
        <v>964</v>
      </c>
      <c r="J45" s="312"/>
      <c r="K45" s="312"/>
      <c r="L45" s="312"/>
      <c r="M45" s="312"/>
      <c r="N45" s="312"/>
      <c r="O45" s="312"/>
      <c r="P45" s="312"/>
      <c r="Q45" s="312"/>
      <c r="R45" s="312"/>
      <c r="S45" s="312"/>
      <c r="T45" s="315"/>
    </row>
    <row r="46" spans="1:20" ht="30" customHeight="1">
      <c r="A46" s="937"/>
      <c r="B46" s="941"/>
      <c r="C46" s="198"/>
      <c r="D46" s="955" t="s">
        <v>87</v>
      </c>
      <c r="E46" s="956"/>
      <c r="F46" s="956"/>
      <c r="G46" s="957"/>
      <c r="H46" s="324" t="s">
        <v>71</v>
      </c>
      <c r="I46" s="321" t="s">
        <v>962</v>
      </c>
      <c r="J46" s="312"/>
      <c r="K46" s="312"/>
      <c r="L46" s="312"/>
      <c r="M46" s="312"/>
      <c r="N46" s="312"/>
      <c r="O46" s="312"/>
      <c r="P46" s="312"/>
      <c r="Q46" s="312"/>
      <c r="R46" s="312"/>
      <c r="S46" s="312"/>
      <c r="T46" s="315"/>
    </row>
    <row r="47" spans="1:20" ht="75" customHeight="1" thickBot="1">
      <c r="A47" s="938"/>
      <c r="B47" s="942"/>
      <c r="C47" s="199"/>
      <c r="D47" s="958" t="s">
        <v>88</v>
      </c>
      <c r="E47" s="959"/>
      <c r="F47" s="959"/>
      <c r="G47" s="960"/>
      <c r="H47" s="325" t="s">
        <v>73</v>
      </c>
      <c r="I47" s="327" t="s">
        <v>967</v>
      </c>
      <c r="J47" s="312"/>
      <c r="K47" s="312"/>
      <c r="L47" s="312"/>
      <c r="M47" s="312"/>
      <c r="N47" s="312"/>
      <c r="O47" s="312"/>
      <c r="P47" s="312"/>
      <c r="Q47" s="312"/>
      <c r="R47" s="312"/>
      <c r="S47" s="312"/>
      <c r="T47" s="315"/>
    </row>
    <row r="48" spans="1:20" ht="75" customHeight="1" thickBot="1">
      <c r="A48" s="930" t="s">
        <v>89</v>
      </c>
      <c r="B48" s="933" t="s">
        <v>90</v>
      </c>
      <c r="C48" s="255" t="s">
        <v>852</v>
      </c>
      <c r="D48" s="268" t="s">
        <v>914</v>
      </c>
      <c r="E48" s="353">
        <f t="shared" ref="E48:E50" si="3">COUNTIF(J48:S48,"S1")+COUNTIF(J48:S48,"S2")+COUNTIF(J48:S48,"S3")+COUNTIF(J48:S48,"S4")+COUNTIF(J48:S48,"S5")+COUNTIF(J48:S48,"S6")+COUNTIF(J48:S48,"S7")+COUNTIF(J48:S48,"S8")+COUNTIF(J48:S48,"S9")+COUNTIF(J48:S48,"S10")</f>
        <v>5</v>
      </c>
      <c r="F48" s="270" t="s">
        <v>39</v>
      </c>
      <c r="G48" s="271" t="s">
        <v>40</v>
      </c>
      <c r="H48" s="330" t="s">
        <v>39</v>
      </c>
      <c r="I48" s="331" t="s">
        <v>1376</v>
      </c>
      <c r="J48" s="227" t="str">
        <f>IF(ISERROR(SEARCH(C48,Séquences!$W$44)),"",Séquences!$X$44)</f>
        <v/>
      </c>
      <c r="K48" s="227" t="str">
        <f>IF(ISERROR(SEARCH(C48,Séquences!$W$88)),"",Séquences!$X$88)</f>
        <v>S2</v>
      </c>
      <c r="L48" s="227" t="str">
        <f>IF(ISERROR(SEARCH(C48,Séquences!$W$131)),"",Séquences!$X$131)</f>
        <v/>
      </c>
      <c r="M48" s="227" t="str">
        <f>IF(ISERROR(SEARCH(C48,Séquences!$W$175)),"",Séquences!$X$175)</f>
        <v/>
      </c>
      <c r="N48" s="227" t="str">
        <f>IF(ISERROR(SEARCH(C48,Séquences!$W$219)),"",Séquences!$X$219)</f>
        <v>S5</v>
      </c>
      <c r="O48" s="227" t="str">
        <f>IF(ISERROR(SEARCH(C48,Séquences!$W$263)),"",Séquences!$X$263)</f>
        <v/>
      </c>
      <c r="P48" s="227" t="str">
        <f>IF(ISERROR(SEARCH(C48,Séquences!$W$306)),"",Séquences!$X$306)</f>
        <v/>
      </c>
      <c r="Q48" s="227" t="str">
        <f>IF(ISERROR(SEARCH(C48,Séquences!$W$349)),"",Séquences!$X$349)</f>
        <v>S8</v>
      </c>
      <c r="R48" s="227" t="str">
        <f>IF(ISERROR(SEARCH(C48,Séquences!$W$392)),"",Séquences!$X$392)</f>
        <v>S9</v>
      </c>
      <c r="S48" s="227" t="str">
        <f>IF(ISERROR(SEARCH(C48,Séquences!$W$435)),"",Séquences!$X$435)</f>
        <v>S10</v>
      </c>
      <c r="T48" s="329">
        <f t="shared" si="1"/>
        <v>2</v>
      </c>
    </row>
    <row r="49" spans="1:20" ht="75.75" thickBot="1">
      <c r="A49" s="931"/>
      <c r="B49" s="934"/>
      <c r="C49" s="255" t="s">
        <v>851</v>
      </c>
      <c r="D49" s="268" t="s">
        <v>915</v>
      </c>
      <c r="E49" s="353">
        <f t="shared" si="3"/>
        <v>3</v>
      </c>
      <c r="F49" s="270" t="s">
        <v>38</v>
      </c>
      <c r="G49" s="271" t="s">
        <v>39</v>
      </c>
      <c r="H49" s="328" t="s">
        <v>39</v>
      </c>
      <c r="I49" s="332" t="s">
        <v>973</v>
      </c>
      <c r="J49" s="227" t="str">
        <f>IF(ISERROR(SEARCH(C49,Séquences!$W$44)),"",Séquences!$X$44)</f>
        <v/>
      </c>
      <c r="K49" s="227" t="str">
        <f>IF(ISERROR(SEARCH(C49,Séquences!$W$88)),"",Séquences!$X$88)</f>
        <v>S2</v>
      </c>
      <c r="L49" s="227" t="str">
        <f>IF(ISERROR(SEARCH(C49,Séquences!$W$131)),"",Séquences!$X$131)</f>
        <v>S3</v>
      </c>
      <c r="M49" s="227" t="str">
        <f>IF(ISERROR(SEARCH(C49,Séquences!$W$175)),"",Séquences!$X$175)</f>
        <v/>
      </c>
      <c r="N49" s="227" t="str">
        <f>IF(ISERROR(SEARCH(C49,Séquences!$W$219)),"",Séquences!$X$219)</f>
        <v/>
      </c>
      <c r="O49" s="227" t="str">
        <f>IF(ISERROR(SEARCH(C49,Séquences!$W$263)),"",Séquences!$X$263)</f>
        <v/>
      </c>
      <c r="P49" s="227" t="str">
        <f>IF(ISERROR(SEARCH(C49,Séquences!$W$306)),"",Séquences!$X$306)</f>
        <v/>
      </c>
      <c r="Q49" s="227" t="str">
        <f>IF(ISERROR(SEARCH(C49,Séquences!$W$349)),"",Séquences!$X$349)</f>
        <v/>
      </c>
      <c r="R49" s="227" t="str">
        <f>IF(ISERROR(SEARCH(C49,Séquences!$W$392)),"",Séquences!$X$392)</f>
        <v/>
      </c>
      <c r="S49" s="227" t="str">
        <f>IF(ISERROR(SEARCH(C49,Séquences!$W$435)),"",Séquences!$X$435)</f>
        <v>S10</v>
      </c>
      <c r="T49" s="329">
        <f t="shared" si="1"/>
        <v>2</v>
      </c>
    </row>
    <row r="50" spans="1:20" ht="21">
      <c r="A50" s="931"/>
      <c r="B50" s="934"/>
      <c r="C50" s="255" t="s">
        <v>850</v>
      </c>
      <c r="D50" s="335" t="s">
        <v>916</v>
      </c>
      <c r="E50" s="353">
        <f t="shared" si="3"/>
        <v>0</v>
      </c>
      <c r="F50" s="334"/>
      <c r="G50" s="354"/>
      <c r="H50" s="35" t="s">
        <v>39</v>
      </c>
      <c r="I50" s="33"/>
      <c r="J50" s="227" t="str">
        <f>IF(ISERROR(SEARCH(C50,Séquences!$W$44)),"",Séquences!$X$44)</f>
        <v/>
      </c>
      <c r="K50" s="227" t="str">
        <f>IF(ISERROR(SEARCH(C50,Séquences!$W$88)),"",Séquences!$X$88)</f>
        <v/>
      </c>
      <c r="L50" s="227" t="str">
        <f>IF(ISERROR(SEARCH(C50,Séquences!$W$131)),"",Séquences!$X$131)</f>
        <v/>
      </c>
      <c r="M50" s="227" t="str">
        <f>IF(ISERROR(SEARCH(C50,Séquences!$W$175)),"",Séquences!$X$175)</f>
        <v/>
      </c>
      <c r="N50" s="227" t="str">
        <f>IF(ISERROR(SEARCH(C50,Séquences!$W$219)),"",Séquences!$X$219)</f>
        <v/>
      </c>
      <c r="O50" s="227" t="str">
        <f>IF(ISERROR(SEARCH(C50,Séquences!$W$263)),"",Séquences!$X$263)</f>
        <v/>
      </c>
      <c r="P50" s="227" t="str">
        <f>IF(ISERROR(SEARCH(C50,Séquences!$W$306)),"",Séquences!$X$306)</f>
        <v/>
      </c>
      <c r="Q50" s="227" t="str">
        <f>IF(ISERROR(SEARCH(C50,Séquences!$W$349)),"",Séquences!$X$349)</f>
        <v/>
      </c>
      <c r="R50" s="227" t="str">
        <f>IF(ISERROR(SEARCH(C50,Séquences!$W$392)),"",Séquences!$X$392)</f>
        <v/>
      </c>
      <c r="S50" s="227" t="str">
        <f>IF(ISERROR(SEARCH(C50,Séquences!$W$435)),"",Séquences!$X$435)</f>
        <v/>
      </c>
      <c r="T50" s="329">
        <f t="shared" si="1"/>
        <v>0</v>
      </c>
    </row>
    <row r="51" spans="1:20" ht="75" customHeight="1">
      <c r="A51" s="931"/>
      <c r="B51" s="934"/>
      <c r="C51" s="252"/>
      <c r="D51" s="955" t="s">
        <v>91</v>
      </c>
      <c r="E51" s="956"/>
      <c r="F51" s="956"/>
      <c r="G51" s="957"/>
      <c r="H51" s="29" t="s">
        <v>92</v>
      </c>
      <c r="I51" s="34" t="s">
        <v>974</v>
      </c>
    </row>
    <row r="52" spans="1:20" ht="60" customHeight="1">
      <c r="A52" s="931"/>
      <c r="B52" s="934"/>
      <c r="C52" s="252"/>
      <c r="D52" s="955" t="s">
        <v>93</v>
      </c>
      <c r="E52" s="956"/>
      <c r="F52" s="956"/>
      <c r="G52" s="957"/>
      <c r="H52" s="29" t="s">
        <v>65</v>
      </c>
      <c r="I52" s="34" t="s">
        <v>975</v>
      </c>
    </row>
    <row r="53" spans="1:20" ht="75" customHeight="1">
      <c r="A53" s="931"/>
      <c r="B53" s="934"/>
      <c r="C53" s="252"/>
      <c r="D53" s="955" t="s">
        <v>94</v>
      </c>
      <c r="E53" s="956"/>
      <c r="F53" s="956"/>
      <c r="G53" s="957"/>
      <c r="H53" s="29" t="s">
        <v>67</v>
      </c>
      <c r="I53" s="34" t="s">
        <v>976</v>
      </c>
    </row>
    <row r="54" spans="1:20" ht="75" customHeight="1">
      <c r="A54" s="931"/>
      <c r="B54" s="934"/>
      <c r="C54" s="252"/>
      <c r="D54" s="955" t="s">
        <v>95</v>
      </c>
      <c r="E54" s="956"/>
      <c r="F54" s="956"/>
      <c r="G54" s="957"/>
      <c r="H54" s="29" t="s">
        <v>69</v>
      </c>
      <c r="I54" s="34" t="s">
        <v>970</v>
      </c>
    </row>
    <row r="55" spans="1:20" ht="30" customHeight="1">
      <c r="A55" s="931"/>
      <c r="B55" s="934"/>
      <c r="C55" s="252"/>
      <c r="D55" s="955" t="s">
        <v>96</v>
      </c>
      <c r="E55" s="956"/>
      <c r="F55" s="956"/>
      <c r="G55" s="957"/>
      <c r="H55" s="29" t="s">
        <v>71</v>
      </c>
      <c r="I55" s="34" t="s">
        <v>977</v>
      </c>
    </row>
    <row r="56" spans="1:20" ht="25.5" customHeight="1">
      <c r="A56" s="931"/>
      <c r="B56" s="934"/>
      <c r="C56" s="252"/>
      <c r="D56" s="955" t="s">
        <v>97</v>
      </c>
      <c r="E56" s="956"/>
      <c r="F56" s="956"/>
      <c r="G56" s="957"/>
      <c r="H56" s="29" t="s">
        <v>73</v>
      </c>
      <c r="I56" s="34" t="s">
        <v>971</v>
      </c>
    </row>
    <row r="57" spans="1:20" ht="15.75" customHeight="1" thickBot="1">
      <c r="A57" s="932"/>
      <c r="B57" s="935"/>
      <c r="C57" s="256"/>
      <c r="D57" s="958" t="s">
        <v>98</v>
      </c>
      <c r="E57" s="959"/>
      <c r="F57" s="959"/>
      <c r="G57" s="960"/>
      <c r="H57" s="36" t="s">
        <v>75</v>
      </c>
      <c r="I57" s="37" t="s">
        <v>996</v>
      </c>
    </row>
  </sheetData>
  <mergeCells count="43">
    <mergeCell ref="D56:G56"/>
    <mergeCell ref="D57:G57"/>
    <mergeCell ref="D51:G51"/>
    <mergeCell ref="D52:G52"/>
    <mergeCell ref="D53:G53"/>
    <mergeCell ref="D54:G54"/>
    <mergeCell ref="D55:G55"/>
    <mergeCell ref="D43:G43"/>
    <mergeCell ref="D44:G44"/>
    <mergeCell ref="D45:G45"/>
    <mergeCell ref="D46:G46"/>
    <mergeCell ref="D47:G47"/>
    <mergeCell ref="D33:G33"/>
    <mergeCell ref="D34:G34"/>
    <mergeCell ref="D35:G35"/>
    <mergeCell ref="D41:G41"/>
    <mergeCell ref="D42:G42"/>
    <mergeCell ref="D28:G28"/>
    <mergeCell ref="D29:G29"/>
    <mergeCell ref="D30:G30"/>
    <mergeCell ref="D31:G31"/>
    <mergeCell ref="D32:G32"/>
    <mergeCell ref="A48:A57"/>
    <mergeCell ref="B48:B57"/>
    <mergeCell ref="A36:A47"/>
    <mergeCell ref="B36:B47"/>
    <mergeCell ref="A17:A19"/>
    <mergeCell ref="B17:B19"/>
    <mergeCell ref="A20:A35"/>
    <mergeCell ref="B20:B35"/>
    <mergeCell ref="A8:A10"/>
    <mergeCell ref="B8:B10"/>
    <mergeCell ref="A11:A16"/>
    <mergeCell ref="B11:B12"/>
    <mergeCell ref="G11:G12"/>
    <mergeCell ref="B13:B16"/>
    <mergeCell ref="A7:B7"/>
    <mergeCell ref="A1:I1"/>
    <mergeCell ref="A2:I2"/>
    <mergeCell ref="A3:I3"/>
    <mergeCell ref="A4:I4"/>
    <mergeCell ref="A5:I5"/>
    <mergeCell ref="D7:E7"/>
  </mergeCells>
  <conditionalFormatting sqref="C8">
    <cfRule type="colorScale" priority="38">
      <colorScale>
        <cfvo type="num" val="0"/>
        <cfvo type="num" val="8"/>
        <color theme="5"/>
        <color theme="6"/>
      </colorScale>
    </cfRule>
    <cfRule type="colorScale" priority="39">
      <colorScale>
        <cfvo type="min"/>
        <cfvo type="percentile" val="50"/>
        <cfvo type="max"/>
        <color rgb="FFF8696B"/>
        <color rgb="FFFFEB84"/>
        <color rgb="FF63BE7B"/>
      </colorScale>
    </cfRule>
  </conditionalFormatting>
  <conditionalFormatting sqref="E8:E27">
    <cfRule type="cellIs" dxfId="29" priority="30" operator="equal">
      <formula>0</formula>
    </cfRule>
  </conditionalFormatting>
  <conditionalFormatting sqref="E8:E27">
    <cfRule type="cellIs" dxfId="28" priority="27" operator="equal">
      <formula>2</formula>
    </cfRule>
    <cfRule type="cellIs" dxfId="27" priority="29" operator="equal">
      <formula>1</formula>
    </cfRule>
  </conditionalFormatting>
  <conditionalFormatting sqref="E9 E15 E21 E27">
    <cfRule type="cellIs" dxfId="26" priority="28" operator="equal">
      <formula>1</formula>
    </cfRule>
  </conditionalFormatting>
  <conditionalFormatting sqref="E9 E15 E21 E27">
    <cfRule type="cellIs" dxfId="25" priority="25" operator="equal">
      <formula>2</formula>
    </cfRule>
    <cfRule type="cellIs" dxfId="24" priority="26" operator="equal">
      <formula>1</formula>
    </cfRule>
  </conditionalFormatting>
  <conditionalFormatting sqref="E10 E16 E22">
    <cfRule type="cellIs" dxfId="23" priority="24" operator="equal">
      <formula>1</formula>
    </cfRule>
  </conditionalFormatting>
  <conditionalFormatting sqref="E10 E16 E22">
    <cfRule type="cellIs" dxfId="22" priority="22" operator="equal">
      <formula>2</formula>
    </cfRule>
    <cfRule type="cellIs" dxfId="21" priority="23" operator="equal">
      <formula>1</formula>
    </cfRule>
  </conditionalFormatting>
  <conditionalFormatting sqref="E11:E12 E17:E18 E23:E24">
    <cfRule type="cellIs" dxfId="20" priority="21" operator="equal">
      <formula>1</formula>
    </cfRule>
  </conditionalFormatting>
  <conditionalFormatting sqref="E11:E12 E17:E18 E23:E24">
    <cfRule type="cellIs" dxfId="19" priority="19" operator="equal">
      <formula>2</formula>
    </cfRule>
    <cfRule type="cellIs" dxfId="18" priority="20" operator="equal">
      <formula>1</formula>
    </cfRule>
  </conditionalFormatting>
  <conditionalFormatting sqref="E8:E27">
    <cfRule type="cellIs" dxfId="17" priority="18" operator="equal">
      <formula>3</formula>
    </cfRule>
  </conditionalFormatting>
  <conditionalFormatting sqref="E8:E27">
    <cfRule type="cellIs" dxfId="16" priority="17" operator="greaterThan">
      <formula>3</formula>
    </cfRule>
  </conditionalFormatting>
  <conditionalFormatting sqref="E36:E40">
    <cfRule type="cellIs" dxfId="15" priority="16" operator="equal">
      <formula>0</formula>
    </cfRule>
  </conditionalFormatting>
  <conditionalFormatting sqref="E36:E40">
    <cfRule type="cellIs" dxfId="14" priority="13" operator="equal">
      <formula>2</formula>
    </cfRule>
    <cfRule type="cellIs" dxfId="13" priority="15" operator="equal">
      <formula>1</formula>
    </cfRule>
  </conditionalFormatting>
  <conditionalFormatting sqref="E36:E40">
    <cfRule type="cellIs" dxfId="12" priority="14" operator="equal">
      <formula>1</formula>
    </cfRule>
  </conditionalFormatting>
  <conditionalFormatting sqref="E36:E40">
    <cfRule type="cellIs" dxfId="11" priority="11" operator="equal">
      <formula>2</formula>
    </cfRule>
    <cfRule type="cellIs" dxfId="10" priority="12" operator="equal">
      <formula>1</formula>
    </cfRule>
  </conditionalFormatting>
  <conditionalFormatting sqref="E36:E40">
    <cfRule type="cellIs" dxfId="9" priority="10" operator="equal">
      <formula>3</formula>
    </cfRule>
  </conditionalFormatting>
  <conditionalFormatting sqref="E36:E40">
    <cfRule type="cellIs" dxfId="8" priority="9" operator="greaterThan">
      <formula>3</formula>
    </cfRule>
  </conditionalFormatting>
  <conditionalFormatting sqref="E48:E50">
    <cfRule type="cellIs" dxfId="7" priority="8" operator="equal">
      <formula>0</formula>
    </cfRule>
  </conditionalFormatting>
  <conditionalFormatting sqref="E48:E50">
    <cfRule type="cellIs" dxfId="6" priority="5" operator="equal">
      <formula>2</formula>
    </cfRule>
    <cfRule type="cellIs" dxfId="5" priority="7" operator="equal">
      <formula>1</formula>
    </cfRule>
  </conditionalFormatting>
  <conditionalFormatting sqref="E48:E50">
    <cfRule type="cellIs" dxfId="4" priority="6" operator="equal">
      <formula>1</formula>
    </cfRule>
  </conditionalFormatting>
  <conditionalFormatting sqref="E48:E50">
    <cfRule type="cellIs" dxfId="3" priority="3" operator="equal">
      <formula>2</formula>
    </cfRule>
    <cfRule type="cellIs" dxfId="2" priority="4" operator="equal">
      <formula>1</formula>
    </cfRule>
  </conditionalFormatting>
  <conditionalFormatting sqref="E48:E50">
    <cfRule type="cellIs" dxfId="1" priority="2" operator="equal">
      <formula>3</formula>
    </cfRule>
  </conditionalFormatting>
  <conditionalFormatting sqref="E48:E50">
    <cfRule type="cellIs" dxfId="0" priority="1"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D66"/>
  <sheetViews>
    <sheetView zoomScale="70" zoomScaleNormal="70" workbookViewId="0">
      <pane xSplit="4" ySplit="6" topLeftCell="X7" activePane="bottomRight" state="frozen"/>
      <selection pane="topRight" activeCell="E1" sqref="E1"/>
      <selection pane="bottomLeft" activeCell="A7" sqref="A7"/>
      <selection pane="bottomRight" activeCell="AI10" sqref="AI10"/>
    </sheetView>
  </sheetViews>
  <sheetFormatPr baseColWidth="10" defaultColWidth="12.5703125" defaultRowHeight="15"/>
  <cols>
    <col min="1" max="1" width="10.42578125" style="205" customWidth="1"/>
    <col min="2" max="2" width="57.42578125" style="204" customWidth="1"/>
    <col min="3" max="3" width="15.140625" style="204" customWidth="1"/>
    <col min="4" max="4" width="5.5703125" style="203" customWidth="1"/>
    <col min="5" max="26" width="8.7109375" style="202" customWidth="1"/>
    <col min="27" max="27" width="3.42578125" style="202" bestFit="1" customWidth="1"/>
    <col min="28" max="35" width="12.5703125" style="202" customWidth="1"/>
    <col min="36" max="16384" width="12.5703125" style="202"/>
  </cols>
  <sheetData>
    <row r="1" spans="1:368" ht="15" customHeight="1">
      <c r="E1" s="615" t="s">
        <v>913</v>
      </c>
      <c r="F1" s="616"/>
      <c r="G1" s="616"/>
      <c r="H1" s="616"/>
      <c r="I1" s="617"/>
      <c r="J1" s="618" t="s">
        <v>912</v>
      </c>
      <c r="K1" s="618"/>
      <c r="L1" s="618"/>
      <c r="M1" s="618"/>
      <c r="N1" s="619" t="s">
        <v>911</v>
      </c>
      <c r="O1" s="620"/>
      <c r="P1" s="620"/>
      <c r="Q1" s="621"/>
      <c r="R1" s="622" t="s">
        <v>910</v>
      </c>
      <c r="S1" s="622"/>
      <c r="T1" s="622"/>
      <c r="U1" s="623" t="s">
        <v>909</v>
      </c>
      <c r="V1" s="624"/>
      <c r="W1" s="625"/>
      <c r="X1" s="612" t="s">
        <v>908</v>
      </c>
      <c r="Y1" s="613"/>
      <c r="Z1" s="614"/>
    </row>
    <row r="2" spans="1:368" ht="141.75" customHeight="1">
      <c r="E2" s="251" t="str">
        <f>'Programme STI2D'!$A$2</f>
        <v xml:space="preserve">1.1. La démarche de projet </v>
      </c>
      <c r="F2" s="250" t="str">
        <f>'Programme STI2D'!$A$22</f>
        <v xml:space="preserve">1.2. Outils de l'ingénierie système  </v>
      </c>
      <c r="G2" s="250" t="str">
        <f>'Programme STI2D'!$A$41</f>
        <v xml:space="preserve">1.3. Compétitivité des produits </v>
      </c>
      <c r="H2" s="250" t="str">
        <f>'Programme STI2D'!$A$52</f>
        <v xml:space="preserve">1.4. Créativité et innovation technologique </v>
      </c>
      <c r="I2" s="249" t="str">
        <f>'Programme STI2D'!$A$57</f>
        <v xml:space="preserve">1.5. Approche environnementale </v>
      </c>
      <c r="J2" s="248" t="str">
        <f>'Programme STI2D'!$A$70</f>
        <v xml:space="preserve">2.1. Représentation des flux MEI </v>
      </c>
      <c r="K2" s="247" t="str">
        <f>'Programme STI2D'!$A$78</f>
        <v xml:space="preserve">2.2. Approche fonctionnelle et structurelle des ossatures et des enveloppes </v>
      </c>
      <c r="L2" s="247" t="str">
        <f>'Programme STI2D'!$A$90</f>
        <v xml:space="preserve">2.3. Approche fonctionnelle et structurelle des chaînes de puissance  </v>
      </c>
      <c r="M2" s="246" t="str">
        <f>'Programme STI2D'!$A$114</f>
        <v xml:space="preserve">2.4. Approche fonctionnelle et structurelle d’une chaîne d’information </v>
      </c>
      <c r="N2" s="245" t="str">
        <f>'Programme STI2D'!$A$145</f>
        <v xml:space="preserve">3.1. Modélisations et simulations </v>
      </c>
      <c r="O2" s="244" t="str">
        <f>'Programme STI2D'!$A$173</f>
        <v xml:space="preserve">3.2. Comportement mécanique des produits </v>
      </c>
      <c r="P2" s="244" t="str">
        <f>'Programme STI2D'!$A$210</f>
        <v xml:space="preserve">3.3. Comportement énergétique des produits </v>
      </c>
      <c r="Q2" s="243" t="str">
        <f>'Programme STI2D'!$A$221</f>
        <v xml:space="preserve">3.4. Comportement informationnel des produits </v>
      </c>
      <c r="R2" s="242" t="str">
        <f>'Programme STI2D'!$A$252</f>
        <v xml:space="preserve">4.1. Outils de représentation du réel </v>
      </c>
      <c r="S2" s="241" t="str">
        <f>'Programme STI2D'!$A$267</f>
        <v xml:space="preserve">4.2. Démarches de conception </v>
      </c>
      <c r="T2" s="240" t="str">
        <f>'Programme STI2D'!$A$283</f>
        <v xml:space="preserve">4.3. Conception des produits </v>
      </c>
      <c r="U2" s="239" t="str">
        <f>'Programme STI2D'!$A$331</f>
        <v xml:space="preserve">5.1. Constituants des ossatures et enveloppes </v>
      </c>
      <c r="V2" s="238" t="str">
        <f>'Programme STI2D'!$A$339</f>
        <v xml:space="preserve">5.2. Constituants de puissance </v>
      </c>
      <c r="W2" s="237" t="str">
        <f>'Programme STI2D'!$A$359</f>
        <v xml:space="preserve">5.3. Constituants de l’information </v>
      </c>
      <c r="X2" s="236" t="str">
        <f>'Programme STI2D'!$A$383</f>
        <v xml:space="preserve">6.1. Moyens de prototypage rapide </v>
      </c>
      <c r="Y2" s="235" t="str">
        <f>'Programme STI2D'!$A$388</f>
        <v xml:space="preserve">6.2. Expérimentations et essais </v>
      </c>
      <c r="Z2" s="234" t="str">
        <f>'Programme STI2D'!$A$400</f>
        <v xml:space="preserve">6.3. Vérification, validation et qualification du prototype d’un produit </v>
      </c>
      <c r="AB2" s="202">
        <v>44</v>
      </c>
      <c r="AC2" s="202">
        <v>88</v>
      </c>
      <c r="AD2" s="202">
        <v>131</v>
      </c>
      <c r="AE2" s="202">
        <v>175</v>
      </c>
      <c r="AF2" s="202">
        <v>219</v>
      </c>
      <c r="AG2" s="202">
        <v>263</v>
      </c>
      <c r="AH2" s="202">
        <v>306</v>
      </c>
      <c r="AI2" s="202">
        <v>349</v>
      </c>
      <c r="AJ2" s="202">
        <v>392</v>
      </c>
      <c r="AK2" s="202">
        <v>435</v>
      </c>
    </row>
    <row r="3" spans="1:368">
      <c r="B3" s="233" t="s">
        <v>17</v>
      </c>
      <c r="C3" s="336"/>
      <c r="D3" s="232"/>
      <c r="E3" s="257" t="s">
        <v>955</v>
      </c>
      <c r="F3" s="258" t="s">
        <v>1034</v>
      </c>
      <c r="G3" s="258" t="s">
        <v>1035</v>
      </c>
      <c r="H3" s="258" t="s">
        <v>936</v>
      </c>
      <c r="I3" s="260" t="s">
        <v>1036</v>
      </c>
      <c r="J3" s="259" t="s">
        <v>1037</v>
      </c>
      <c r="K3" s="258" t="s">
        <v>1038</v>
      </c>
      <c r="L3" s="258" t="s">
        <v>1039</v>
      </c>
      <c r="M3" s="261" t="s">
        <v>1040</v>
      </c>
      <c r="N3" s="257" t="s">
        <v>1041</v>
      </c>
      <c r="O3" s="258" t="s">
        <v>1042</v>
      </c>
      <c r="P3" s="258" t="s">
        <v>1043</v>
      </c>
      <c r="Q3" s="260" t="s">
        <v>1044</v>
      </c>
      <c r="R3" s="259" t="s">
        <v>1045</v>
      </c>
      <c r="S3" s="258" t="s">
        <v>1046</v>
      </c>
      <c r="T3" s="261" t="s">
        <v>1047</v>
      </c>
      <c r="U3" s="257" t="s">
        <v>1048</v>
      </c>
      <c r="V3" s="258" t="s">
        <v>1049</v>
      </c>
      <c r="W3" s="260" t="s">
        <v>1050</v>
      </c>
      <c r="X3" s="257" t="s">
        <v>1051</v>
      </c>
      <c r="Y3" s="258" t="s">
        <v>1052</v>
      </c>
      <c r="Z3" s="260" t="s">
        <v>1053</v>
      </c>
      <c r="AA3" s="206"/>
    </row>
    <row r="4" spans="1:368">
      <c r="B4" s="233" t="s">
        <v>907</v>
      </c>
      <c r="C4" s="336"/>
      <c r="D4" s="232"/>
      <c r="E4" s="231">
        <f>IF(ISERROR(SEARCH("S1",E64)),0,1)+IF(ISERROR(SEARCH("S2",E64)),0,1)+IF(ISERROR(SEARCH("S3",E64)),0,1)+IF(ISERROR(SEARCH("S4",E64)),0,1)+IF(ISERROR(SEARCH("S5",E64)),0,1)+IF(ISERROR(SEARCH("S6",E64)),0,1)+IF(ISERROR(SEARCH("S7",E64)),0,1)+IF(ISERROR(SEARCH("S8",E64)),0,1)</f>
        <v>8</v>
      </c>
      <c r="F4" s="231">
        <f t="shared" ref="F4:Z4" si="0">IF(ISERROR(SEARCH("S1",F64)),0,1)+IF(ISERROR(SEARCH("S2",F64)),0,1)+IF(ISERROR(SEARCH("S3",F64)),0,1)+IF(ISERROR(SEARCH("S4",F64)),0,1)+IF(ISERROR(SEARCH("S5",F64)),0,1)+IF(ISERROR(SEARCH("S6",F64)),0,1)+IF(ISERROR(SEARCH("S7",F64)),0,1)+IF(ISERROR(SEARCH("S8",F64)),0,1)</f>
        <v>7</v>
      </c>
      <c r="G4" s="231">
        <f t="shared" si="0"/>
        <v>5</v>
      </c>
      <c r="H4" s="231">
        <f t="shared" si="0"/>
        <v>3</v>
      </c>
      <c r="I4" s="231">
        <f t="shared" si="0"/>
        <v>3</v>
      </c>
      <c r="J4" s="231">
        <f t="shared" si="0"/>
        <v>2</v>
      </c>
      <c r="K4" s="231">
        <f t="shared" si="0"/>
        <v>4</v>
      </c>
      <c r="L4" s="231">
        <f t="shared" si="0"/>
        <v>3</v>
      </c>
      <c r="M4" s="231">
        <f t="shared" si="0"/>
        <v>5</v>
      </c>
      <c r="N4" s="231">
        <f t="shared" si="0"/>
        <v>4</v>
      </c>
      <c r="O4" s="231">
        <f t="shared" si="0"/>
        <v>5</v>
      </c>
      <c r="P4" s="231">
        <f t="shared" si="0"/>
        <v>3</v>
      </c>
      <c r="Q4" s="231">
        <f t="shared" si="0"/>
        <v>5</v>
      </c>
      <c r="R4" s="231">
        <f t="shared" si="0"/>
        <v>8</v>
      </c>
      <c r="S4" s="231">
        <f t="shared" si="0"/>
        <v>6</v>
      </c>
      <c r="T4" s="231">
        <f t="shared" si="0"/>
        <v>4</v>
      </c>
      <c r="U4" s="231">
        <f t="shared" si="0"/>
        <v>0</v>
      </c>
      <c r="V4" s="231">
        <f t="shared" si="0"/>
        <v>5</v>
      </c>
      <c r="W4" s="231">
        <f t="shared" si="0"/>
        <v>4</v>
      </c>
      <c r="X4" s="231">
        <f t="shared" si="0"/>
        <v>4</v>
      </c>
      <c r="Y4" s="231">
        <f t="shared" si="0"/>
        <v>4</v>
      </c>
      <c r="Z4" s="231">
        <f t="shared" si="0"/>
        <v>6</v>
      </c>
      <c r="AA4" s="206"/>
    </row>
    <row r="5" spans="1:368">
      <c r="B5" s="367" t="s">
        <v>998</v>
      </c>
      <c r="C5" s="336"/>
      <c r="D5" s="232"/>
      <c r="E5" s="368">
        <v>15</v>
      </c>
      <c r="F5" s="368">
        <v>12</v>
      </c>
      <c r="G5" s="368">
        <v>10</v>
      </c>
      <c r="H5" s="368">
        <v>4</v>
      </c>
      <c r="I5" s="368">
        <v>2</v>
      </c>
      <c r="J5" s="368"/>
      <c r="K5" s="368"/>
      <c r="L5" s="368"/>
      <c r="M5" s="368"/>
      <c r="N5" s="368"/>
      <c r="O5" s="368"/>
      <c r="P5" s="368"/>
      <c r="Q5" s="368"/>
      <c r="R5" s="366">
        <v>6</v>
      </c>
      <c r="S5" s="366">
        <v>15</v>
      </c>
      <c r="T5" s="366"/>
      <c r="U5" s="366">
        <v>3</v>
      </c>
      <c r="V5" s="366">
        <v>6</v>
      </c>
      <c r="W5" s="366">
        <v>4</v>
      </c>
      <c r="X5" s="366">
        <v>7</v>
      </c>
      <c r="Y5" s="366"/>
      <c r="Z5" s="366">
        <v>8</v>
      </c>
      <c r="AA5" s="206"/>
    </row>
    <row r="6" spans="1:368">
      <c r="B6" s="336" t="s">
        <v>999</v>
      </c>
      <c r="C6" s="336"/>
      <c r="D6" s="232"/>
      <c r="E6" s="368"/>
      <c r="F6" s="368"/>
      <c r="G6" s="368"/>
      <c r="H6" s="368"/>
      <c r="I6" s="368">
        <v>12</v>
      </c>
      <c r="J6" s="368">
        <v>8</v>
      </c>
      <c r="K6" s="368">
        <v>10</v>
      </c>
      <c r="L6" s="368">
        <v>26</v>
      </c>
      <c r="M6" s="368">
        <v>33</v>
      </c>
      <c r="N6" s="368">
        <v>23</v>
      </c>
      <c r="O6" s="368">
        <v>27</v>
      </c>
      <c r="P6" s="368">
        <v>14</v>
      </c>
      <c r="Q6" s="368">
        <v>32</v>
      </c>
      <c r="R6" s="366">
        <v>11</v>
      </c>
      <c r="S6" s="366"/>
      <c r="T6" s="366">
        <v>41</v>
      </c>
      <c r="U6" s="366"/>
      <c r="V6" s="366">
        <v>10</v>
      </c>
      <c r="W6" s="366"/>
      <c r="X6" s="366"/>
      <c r="Y6" s="366">
        <v>26</v>
      </c>
      <c r="Z6" s="366"/>
      <c r="AA6" s="206"/>
    </row>
    <row r="7" spans="1:368" s="219" customFormat="1" ht="39" customHeight="1">
      <c r="A7" s="626" t="str">
        <f>'Objectifs et Compétences'!$B$8</f>
        <v xml:space="preserve">O1 -  Caractériser des produits ou des constituants privilégiant un usage raisonné du point de vue développement durable </v>
      </c>
      <c r="B7" s="627"/>
      <c r="C7" s="337"/>
      <c r="D7" s="222" t="s">
        <v>906</v>
      </c>
      <c r="E7" s="603"/>
      <c r="F7" s="604"/>
      <c r="G7" s="604"/>
      <c r="H7" s="604"/>
      <c r="I7" s="604"/>
      <c r="J7" s="604"/>
      <c r="K7" s="604"/>
      <c r="L7" s="604"/>
      <c r="M7" s="604"/>
      <c r="N7" s="604"/>
      <c r="O7" s="604"/>
      <c r="P7" s="604"/>
      <c r="Q7" s="604"/>
      <c r="R7" s="604"/>
      <c r="S7" s="604"/>
      <c r="T7" s="604"/>
      <c r="U7" s="604"/>
      <c r="V7" s="604"/>
      <c r="W7" s="604"/>
      <c r="X7" s="604"/>
      <c r="Y7" s="604"/>
      <c r="Z7" s="605"/>
      <c r="AA7" s="221"/>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c r="IT7" s="220"/>
      <c r="IU7" s="220"/>
      <c r="IV7" s="220"/>
      <c r="IW7" s="220"/>
      <c r="IX7" s="220"/>
      <c r="IY7" s="220"/>
      <c r="IZ7" s="220"/>
      <c r="JA7" s="220"/>
      <c r="JB7" s="220"/>
      <c r="JC7" s="220"/>
      <c r="JD7" s="220"/>
      <c r="JE7" s="220"/>
      <c r="JF7" s="220"/>
      <c r="JG7" s="220"/>
      <c r="JH7" s="220"/>
      <c r="JI7" s="220"/>
      <c r="JJ7" s="220"/>
      <c r="JK7" s="220"/>
      <c r="JL7" s="220"/>
      <c r="JM7" s="220"/>
      <c r="JN7" s="220"/>
      <c r="JO7" s="220"/>
      <c r="JP7" s="220"/>
      <c r="JQ7" s="220"/>
      <c r="JR7" s="220"/>
      <c r="JS7" s="220"/>
      <c r="JT7" s="220"/>
      <c r="JU7" s="220"/>
      <c r="JV7" s="220"/>
      <c r="JW7" s="220"/>
      <c r="JX7" s="220"/>
      <c r="JY7" s="220"/>
      <c r="JZ7" s="220"/>
      <c r="KA7" s="220"/>
      <c r="KB7" s="220"/>
      <c r="KC7" s="220"/>
      <c r="KD7" s="220"/>
      <c r="KE7" s="220"/>
      <c r="KF7" s="220"/>
      <c r="KG7" s="220"/>
      <c r="KH7" s="220"/>
      <c r="KI7" s="220"/>
      <c r="KJ7" s="220"/>
      <c r="KK7" s="220"/>
      <c r="KL7" s="220"/>
      <c r="KM7" s="220"/>
      <c r="KN7" s="220"/>
      <c r="KO7" s="220"/>
      <c r="KP7" s="220"/>
      <c r="KQ7" s="220"/>
      <c r="KR7" s="220"/>
      <c r="KS7" s="220"/>
      <c r="KT7" s="220"/>
      <c r="KU7" s="220"/>
      <c r="KV7" s="220"/>
      <c r="KW7" s="220"/>
      <c r="KX7" s="220"/>
      <c r="KY7" s="220"/>
      <c r="KZ7" s="220"/>
      <c r="LA7" s="220"/>
      <c r="LB7" s="220"/>
      <c r="LC7" s="220"/>
      <c r="LD7" s="220"/>
      <c r="LE7" s="220"/>
      <c r="LF7" s="220"/>
      <c r="LG7" s="220"/>
      <c r="LH7" s="220"/>
      <c r="LI7" s="220"/>
      <c r="LJ7" s="220"/>
      <c r="LK7" s="220"/>
      <c r="LL7" s="220"/>
      <c r="LM7" s="220"/>
      <c r="LN7" s="220"/>
      <c r="LO7" s="220"/>
      <c r="LP7" s="220"/>
      <c r="LQ7" s="220"/>
      <c r="LR7" s="220"/>
      <c r="LS7" s="220"/>
      <c r="LT7" s="220"/>
      <c r="LU7" s="220"/>
      <c r="LV7" s="220"/>
      <c r="LW7" s="220"/>
      <c r="LX7" s="220"/>
      <c r="LY7" s="220"/>
      <c r="LZ7" s="220"/>
      <c r="MA7" s="220"/>
      <c r="MB7" s="220"/>
      <c r="MC7" s="220"/>
      <c r="MD7" s="220"/>
      <c r="ME7" s="220"/>
      <c r="MF7" s="220"/>
      <c r="MG7" s="220"/>
      <c r="MH7" s="220"/>
      <c r="MI7" s="220"/>
      <c r="MJ7" s="220"/>
      <c r="MK7" s="220"/>
      <c r="ML7" s="220"/>
      <c r="MM7" s="220"/>
      <c r="MN7" s="220"/>
      <c r="MO7" s="220"/>
      <c r="MP7" s="220"/>
      <c r="MQ7" s="220"/>
      <c r="MR7" s="220"/>
      <c r="MS7" s="220"/>
      <c r="MT7" s="220"/>
      <c r="MU7" s="220"/>
      <c r="MV7" s="220"/>
      <c r="MW7" s="220"/>
      <c r="MX7" s="220"/>
      <c r="MY7" s="220"/>
      <c r="MZ7" s="220"/>
      <c r="NA7" s="220"/>
      <c r="NB7" s="220"/>
      <c r="NC7" s="220"/>
      <c r="ND7" s="220"/>
    </row>
    <row r="8" spans="1:368" ht="39" customHeight="1">
      <c r="A8" s="628" t="str">
        <f>'Objectifs et Compétences'!$D$8</f>
        <v xml:space="preserve">CO1.1. Justifier les choix des structures matérielles et/ou logicielles d’un produit, identifier les flux mis en œuvre dans une approche de développement durable </v>
      </c>
      <c r="B8" s="629"/>
      <c r="C8" s="310" t="str">
        <f>'Objectifs et Compétences'!I8</f>
        <v xml:space="preserve">1.3. / 1.4. / 1.5. / 2.1. / 4.2. </v>
      </c>
      <c r="D8" s="265" t="s">
        <v>731</v>
      </c>
      <c r="E8" s="429" t="str">
        <f>IF(ISERROR(SEARCH($E$3,C8)),".",IF(AB8="","",IF(ISERROR(SEARCH($E$2,Séquences!$W$44)),"",AB8))&amp;" "&amp;IF(AC8="","",IF(ISERROR(SEARCH($E$2,Séquences!$W$88)),"",AC8))&amp;" "&amp;IF(AD8="","",IF(ISERROR(SEARCH($E$2,Séquences!$W$131)),"",AD8))&amp;" "&amp;IF(AE8="","",IF(ISERROR(SEARCH($E$2,Séquences!$W$175)),"",AE8))&amp;" "&amp;IF(AF8="","",IF(ISERROR(SEARCH($E$2,Séquences!$W$219)),"",AF8))&amp;" "&amp;IF(AG8="","",IF(ISERROR(SEARCH($E$2,Séquences!$W$263)),"",AG8))&amp;" "&amp;IF(AH8="","",IF(ISERROR(SEARCH($E$2,Séquences!$W$306)),"",AH8))&amp;" "&amp;IF(AI8="","",IF(ISERROR(SEARCH($E$2,Séquences!$W$349)),"",AI8))&amp;" "&amp;IF(AJ8="","",IF(ISERROR(SEARCH($E$2,Séquences!$W$392)),"",AJ8))&amp;" "&amp;IF(AK8="","",IF(ISERROR(SEARCH($E$2,Séquences!$W$435)),"",AK8)))</f>
        <v>.</v>
      </c>
      <c r="F8" s="430" t="str">
        <f>IF(ISERROR(SEARCH($F$3,C8)),".",IF(AB8="","",IF(ISERROR(SEARCH($F$2,Séquences!$W$44)),"",AB8))&amp;" "&amp;IF(AC8="","",IF(ISERROR(SEARCH($F$2,Séquences!$W$88)),"",AC8))&amp;" "&amp;IF(AD8="","",IF(ISERROR(SEARCH($F$2,Séquences!$W$131)),"",AD8))&amp;" "&amp;IF(AE8="","",IF(ISERROR(SEARCH($F$2,Séquences!$W$175)),"",AE8))&amp;" "&amp;IF(AF8="","",IF(ISERROR(SEARCH($F$2,Séquences!$W$219)),"",AF8))&amp;" "&amp;IF(AG8="","",IF(ISERROR(SEARCH($F$2,Séquences!$W$263)),"",AG8))&amp;" "&amp;IF(AH8="","",IF(ISERROR(SEARCH($F$2,Séquences!$W$306)),"",AH8))&amp;" "&amp;IF(AI8="","",IF(ISERROR(SEARCH($F$2,Séquences!$W$349)),"",AI8))&amp;" "&amp;IF(AJ8="","",IF(ISERROR(SEARCH($F$2,Séquences!$W$392)),"",AJ8))&amp;" "&amp;IF(AK8="","",IF(ISERROR(SEARCH($F$2,Séquences!$W$435)),"",AK8)))</f>
        <v>.</v>
      </c>
      <c r="G8" s="430" t="str">
        <f>IF(ISERROR(SEARCH($G$3,C8)),".",IF(AB8="","",IF(ISERROR(SEARCH($G$2,Séquences!$W$44)),"",AB8))&amp;" "&amp;IF(AC8="","",IF(ISERROR(SEARCH($G$2,Séquences!$W$88)),"",AC8))&amp;" "&amp;IF(AD8="","",IF(ISERROR(SEARCH($G$2,Séquences!$W$131)),"",AD8))&amp;" "&amp;IF(AE8="","",IF(ISERROR(SEARCH($G$2,Séquences!$W$175)),"",AE8))&amp;" "&amp;IF(AF8="","",IF(ISERROR(SEARCH($G$2,Séquences!$W$219)),"",AF8))&amp;" "&amp;IF(AG8="","",IF(ISERROR(SEARCH($G$2,Séquences!$W$263)),"",AG8))&amp;" "&amp;IF(AH8="","",IF(ISERROR(SEARCH($G$2,Séquences!$W$306)),"",AH8))&amp;" "&amp;IF(AI8="","",IF(ISERROR(SEARCH($G$2,Séquences!$W$349)),"",AI8))&amp;" "&amp;IF(AJ8="","",IF(ISERROR(SEARCH($G$2,Séquences!$W$392)),"",AJ8))&amp;" "&amp;IF(AK8="","",IF(ISERROR(SEARCH($G$2,Séquences!$W$435)),"",AK8)))</f>
        <v xml:space="preserve">  S3 S4 S5     </v>
      </c>
      <c r="H8" s="430" t="str">
        <f>IF(ISERROR(SEARCH($H$3,C8)),".",IF(AB8="","",IF(ISERROR(SEARCH($H$2,Séquences!$W$44)),"",AB8))&amp;" "&amp;IF(AC8="","",IF(ISERROR(SEARCH($H$2,Séquences!$W$88)),"",AC8))&amp;" "&amp;IF(AD8="","",IF(ISERROR(SEARCH($H$2,Séquences!$W$131)),"",AD8))&amp;" "&amp;IF(AE8="","",IF(ISERROR(SEARCH($H$2,Séquences!$W$175)),"",AE8))&amp;" "&amp;IF(AF8="","",IF(ISERROR(SEARCH($H$2,Séquences!$W$219)),"",AF8))&amp;" "&amp;IF(AG8="","",IF(ISERROR(SEARCH($H$2,Séquences!$W$263)),"",AG8))&amp;" "&amp;IF(AH8="","",IF(ISERROR(SEARCH($H$2,Séquences!$W$306)),"",AH8))&amp;" "&amp;IF(AI8="","",IF(ISERROR(SEARCH($H$2,Séquences!$W$349)),"",AI8))&amp;" "&amp;IF(AJ8="","",IF(ISERROR(SEARCH($H$2,Séquences!$W$392)),"",AJ8))&amp;" "&amp;IF(AK8="","",IF(ISERROR(SEARCH($H$2,Séquences!$W$435)),"",AK8)))</f>
        <v xml:space="preserve">    S5     </v>
      </c>
      <c r="I8" s="431" t="str">
        <f>IF(ISERROR(SEARCH($I$3,C8)),".",IF(AB8="","",IF(ISERROR(SEARCH($I$2,Séquences!$W$44)),"",AB8))&amp;" "&amp;IF(AC8="","",IF(ISERROR(SEARCH($I$2,Séquences!$W$88)),"",AC8))&amp;" "&amp;IF(AD8="","",IF(ISERROR(SEARCH($I$2,Séquences!$W$131)),"",AD8))&amp;" "&amp;IF(AE8="","",IF(ISERROR(SEARCH($I$2,Séquences!$W$175)),"",AE8))&amp;" "&amp;IF(AF8="","",IF(ISERROR(SEARCH($I$2,Séquences!$W$219)),"",AF8))&amp;" "&amp;IF(AG8="","",IF(ISERROR(SEARCH($I$2,Séquences!$W$263)),"",AG8))&amp;" "&amp;IF(AH8="","",IF(ISERROR(SEARCH($I$2,Séquences!$W$306)),"",AH8))&amp;" "&amp;IF(AI8="","",IF(ISERROR(SEARCH($I$2,Séquences!$W$349)),"",AI8))&amp;" "&amp;IF(AJ8="","",IF(ISERROR(SEARCH($I$2,Séquences!$W$392)),"",AJ8))&amp;" "&amp;IF(AK8="","",IF(ISERROR(SEARCH($I$2,Séquences!$W$435)),"",AK8)))</f>
        <v xml:space="preserve">   S4 S5     </v>
      </c>
      <c r="J8" s="365" t="str">
        <f>IF(ISERROR(SEARCH($J$3,C8)),".",IF(AB8="","",IF(ISERROR(SEARCH($J$2,Séquences!$W$44)),"",AB8))&amp;" "&amp;IF(AC8="","",IF(ISERROR(SEARCH($J$2,Séquences!$W$88)),"",AC8))&amp;" "&amp;IF(AD8="","",IF(ISERROR(SEARCH($J$2,Séquences!$W$131)),"",AD8))&amp;" "&amp;IF(AE8="","",IF(ISERROR(SEARCH($J$2,Séquences!$W$175)),"",AE8))&amp;" "&amp;IF(AF8="","",IF(ISERROR(SEARCH($J$2,Séquences!$W$219)),"",AF8))&amp;" "&amp;IF(AG8="","",IF(ISERROR(SEARCH($J$2,Séquences!$W$263)),"",AG8))&amp;" "&amp;IF(AH8="","",IF(ISERROR(SEARCH($J$2,Séquences!$W$306)),"",AH8))&amp;" "&amp;IF(AI8="","",IF(ISERROR(SEARCH($J$2,Séquences!$W$349)),"",AI8))&amp;" "&amp;IF(AJ8="","",IF(ISERROR(SEARCH($J$2,Séquences!$W$392)),"",AJ8))&amp;" "&amp;IF(AK8="","",IF(ISERROR(SEARCH($J$2,Séquences!$W$435)),"",AK8)))</f>
        <v xml:space="preserve">         </v>
      </c>
      <c r="K8" s="430" t="str">
        <f>IF(ISERROR(SEARCH($K$3,C8)),".",IF(AB8="","",IF(ISERROR(SEARCH($K$2,Séquences!$W$44)),"",AB8))&amp;" "&amp;IF(AC8="","",IF(ISERROR(SEARCH($K$2,Séquences!$W$88)),"",AC8))&amp;" "&amp;IF(AD8="","",IF(ISERROR(SEARCH($K$2,Séquences!$W$131)),"",AD8))&amp;" "&amp;IF(AE8="","",IF(ISERROR(SEARCH($K$2,Séquences!$W$175)),"",AE8))&amp;" "&amp;IF(AF8="","",IF(ISERROR(SEARCH($K$2,Séquences!$W$219)),"",AF8))&amp;" "&amp;IF(AG8="","",IF(ISERROR(SEARCH($K$2,Séquences!$W$263)),"",AG8))&amp;" "&amp;IF(AH8="","",IF(ISERROR(SEARCH($K$2,Séquences!$W$306)),"",AH8))&amp;" "&amp;IF(AI8="","",IF(ISERROR(SEARCH($K$2,Séquences!$W$349)),"",AI8))&amp;" "&amp;IF(AJ8="","",IF(ISERROR(SEARCH($K$2,Séquences!$W$392)),"",AJ8))&amp;" "&amp;IF(AK8="","",IF(ISERROR(SEARCH($K$2,Séquences!$W$435)),"",AK8)))</f>
        <v>.</v>
      </c>
      <c r="L8" s="430" t="str">
        <f>IF(ISERROR(SEARCH($L$3,C8)),".",IF(AB8="","",IF(ISERROR(SEARCH($L$2,Séquences!$W$44)),"",AB8))&amp;" "&amp;IF(AC8="","",IF(ISERROR(SEARCH($L$2,Séquences!$W$88)),"",AC8))&amp;" "&amp;IF(AD8="","",IF(ISERROR(SEARCH($L$2,Séquences!$W$131)),"",AD8))&amp;" "&amp;IF(AE8="","",IF(ISERROR(SEARCH($L$2,Séquences!$W$175)),"",AE8))&amp;" "&amp;IF(AF8="","",IF(ISERROR(SEARCH($L$2,Séquences!$W$219)),"",AF8))&amp;" "&amp;IF(AG8="","",IF(ISERROR(SEARCH($L$2,Séquences!$W$263)),"",AG8))&amp;" "&amp;IF(AH8="","",IF(ISERROR(SEARCH($L$2,Séquences!$W$306)),"",AH8))&amp;" "&amp;IF(AI8="","",IF(ISERROR(SEARCH($L$2,Séquences!$W$349)),"",AI8))&amp;" "&amp;IF(AJ8="","",IF(ISERROR(SEARCH($L$2,Séquences!$W$392)),"",AJ8))&amp;" "&amp;IF(AK8="","",IF(ISERROR(SEARCH($L$2,Séquences!$W$435)),"",AK8)))</f>
        <v>.</v>
      </c>
      <c r="M8" s="431" t="str">
        <f>IF(ISERROR(SEARCH($M$3,C8)),".",IF(AB8="","",IF(ISERROR(SEARCH($M$2,Séquences!$W$44)),"",AB8))&amp;" "&amp;IF(AC8="","",IF(ISERROR(SEARCH($M$2,Séquences!$W$88)),"",AC8))&amp;" "&amp;IF(AD8="","",IF(ISERROR(SEARCH($M$2,Séquences!$W$131)),"",AD8))&amp;" "&amp;IF(AE8="","",IF(ISERROR(SEARCH($M$2,Séquences!$W$175)),"",AE8))&amp;" "&amp;IF(AF8="","",IF(ISERROR(SEARCH($M$2,Séquences!$W$219)),"",AF8))&amp;" "&amp;IF(AG8="","",IF(ISERROR(SEARCH($M$2,Séquences!$W$263)),"",AG8))&amp;" "&amp;IF(AH8="","",IF(ISERROR(SEARCH($M$2,Séquences!$W$306)),"",AH8))&amp;" "&amp;IF(AI8="","",IF(ISERROR(SEARCH($M$2,Séquences!$W$349)),"",AI8))&amp;" "&amp;IF(AJ8="","",IF(ISERROR(SEARCH($M$2,Séquences!$W$392)),"",AJ8))&amp;" "&amp;IF(AK8="","",IF(ISERROR(SEARCH($M$2,Séquences!$W$435)),"",AK8)))</f>
        <v>.</v>
      </c>
      <c r="N8" s="365" t="str">
        <f>IF(ISERROR(SEARCH($N$3,C8)),".",IF(AB8="","",IF(ISERROR(SEARCH($N$2,Séquences!$W$44)),"",AB8))&amp;" "&amp;IF(AC8="","",IF(ISERROR(SEARCH($N$2,Séquences!$W$88)),"",AC8))&amp;" "&amp;IF(AD8="","",IF(ISERROR(SEARCH($N$2,Séquences!$W$131)),"",AD8))&amp;" "&amp;IF(AE8="","",IF(ISERROR(SEARCH($N$2,Séquences!$W$175)),"",AE8))&amp;" "&amp;IF(AF8="","",IF(ISERROR(SEARCH($N$2,Séquences!$W$219)),"",AF8))&amp;" "&amp;IF(AG8="","",IF(ISERROR(SEARCH($N$2,Séquences!$W$263)),"",AG8))&amp;" "&amp;IF(AH8="","",IF(ISERROR(SEARCH($N$2,Séquences!$W$306)),"",AH8))&amp;" "&amp;IF(AI8="","",IF(ISERROR(SEARCH($N$2,Séquences!$W$349)),"",AI8))&amp;" "&amp;IF(AJ8="","",IF(ISERROR(SEARCH($N$2,Séquences!$W$392)),"",AJ8))&amp;" "&amp;IF(AK8="","",IF(ISERROR(SEARCH($N$2,Séquences!$W$435)),"",AK8)))</f>
        <v>.</v>
      </c>
      <c r="O8" s="430" t="str">
        <f>IF(ISERROR(SEARCH($O$3,C8)),".",IF(AB8="","",IF(ISERROR(SEARCH($O$2,Séquences!$W$44)),"",AB8))&amp;" "&amp;IF(AC8="","",IF(ISERROR(SEARCH($O$2,Séquences!$W$88)),"",AC8))&amp;" "&amp;IF(AD8="","",IF(ISERROR(SEARCH($O$2,Séquences!$W$131)),"",AD8))&amp;" "&amp;IF(AE8="","",IF(ISERROR(SEARCH($O$2,Séquences!$W$175)),"",AE8))&amp;" "&amp;IF(AF8="","",IF(ISERROR(SEARCH($O$2,Séquences!$W$219)),"",AF8))&amp;" "&amp;IF(AG8="","",IF(ISERROR(SEARCH($O$2,Séquences!$W$263)),"",AG8))&amp;" "&amp;IF(AH8="","",IF(ISERROR(SEARCH($O$2,Séquences!$W$306)),"",AH8))&amp;" "&amp;IF(AI8="","",IF(ISERROR(SEARCH($O$2,Séquences!$W$349)),"",AI8))&amp;" "&amp;IF(AJ8="","",IF(ISERROR(SEARCH($O$2,Séquences!$W$392)),"",AJ8))&amp;" "&amp;IF(AK8="","",IF(ISERROR(SEARCH($O$2,Séquences!$W$435)),"",AK8)))</f>
        <v>.</v>
      </c>
      <c r="P8" s="430" t="str">
        <f>IF(ISERROR(SEARCH($P$3,C8)),".",IF(AB8="","",IF(ISERROR(SEARCH($P$2,Séquences!$W$44)),"",AB8))&amp;" "&amp;IF(AC8="","",IF(ISERROR(SEARCH($P$2,Séquences!$W$88)),"",AC8))&amp;" "&amp;IF(AD8="","",IF(ISERROR(SEARCH($P$2,Séquences!$W$131)),"",AD8))&amp;" "&amp;IF(AE8="","",IF(ISERROR(SEARCH($P$2,Séquences!$W$175)),"",AE8))&amp;" "&amp;IF(AF8="","",IF(ISERROR(SEARCH($P$2,Séquences!$W$219)),"",AF8))&amp;" "&amp;IF(AG8="","",IF(ISERROR(SEARCH($P$2,Séquences!$W$263)),"",AG8))&amp;" "&amp;IF(AH8="","",IF(ISERROR(SEARCH($P$2,Séquences!$W$306)),"",AH8))&amp;" "&amp;IF(AI8="","",IF(ISERROR(SEARCH($P$2,Séquences!$W$349)),"",AI8))&amp;" "&amp;IF(AJ8="","",IF(ISERROR(SEARCH($P$2,Séquences!$W$392)),"",AJ8))&amp;" "&amp;IF(AK8="","",IF(ISERROR(SEARCH($P$2,Séquences!$W$435)),"",AK8)))</f>
        <v>.</v>
      </c>
      <c r="Q8" s="431" t="str">
        <f>IF(ISERROR(SEARCH($Q$3,C8)),".",IF(AB8="","",IF(ISERROR(SEARCH($Q$2,Séquences!$W$44)),"",AB8))&amp;" "&amp;IF(AC8="","",IF(ISERROR(SEARCH($Q$2,Séquences!$W$88)),"",AC8))&amp;" "&amp;IF(AD8="","",IF(ISERROR(SEARCH($Q$2,Séquences!$W$131)),"",AD8))&amp;" "&amp;IF(AE8="","",IF(ISERROR(SEARCH($Q$2,Séquences!$W$175)),"",AE8))&amp;" "&amp;IF(AF8="","",IF(ISERROR(SEARCH($Q$2,Séquences!$W$219)),"",AF8))&amp;" "&amp;IF(AG8="","",IF(ISERROR(SEARCH($Q$2,Séquences!$W$263)),"",AG8))&amp;" "&amp;IF(AH8="","",IF(ISERROR(SEARCH($Q$2,Séquences!$W$306)),"",AH8))&amp;" "&amp;IF(AI8="","",IF(ISERROR(SEARCH($Q$2,Séquences!$W$349)),"",AI8))&amp;" "&amp;IF(AJ8="","",IF(ISERROR(SEARCH($Q$2,Séquences!$W$392)),"",AJ8))&amp;" "&amp;IF(AK8="","",IF(ISERROR(SEARCH($Q$2,Séquences!$W$435)),"",AK8)))</f>
        <v>.</v>
      </c>
      <c r="R8" s="365" t="str">
        <f>IF(ISERROR(SEARCH($R$3,C8)),".",IF(AB8="","",IF(ISERROR(SEARCH($R$2,Séquences!$W$44)),"",AB8))&amp;" "&amp;IF(AC8="","",IF(ISERROR(SEARCH($R$2,Séquences!$W$88)),"",AC8))&amp;" "&amp;IF(AD8="","",IF(ISERROR(SEARCH($R$2,Séquences!$W$131)),"",AD8))&amp;" "&amp;IF(AE8="","",IF(ISERROR(SEARCH($R$2,Séquences!$W$175)),"",AE8))&amp;" "&amp;IF(AF8="","",IF(ISERROR(SEARCH($R$2,Séquences!$W$219)),"",AF8))&amp;" "&amp;IF(AG8="","",IF(ISERROR(SEARCH($R$2,Séquences!$W$263)),"",AG8))&amp;" "&amp;IF(AH8="","",IF(ISERROR(SEARCH($R$2,Séquences!$W$306)),"",AH8))&amp;" "&amp;IF(AI8="","",IF(ISERROR(SEARCH($R$2,Séquences!$W$349)),"",AI8))&amp;" "&amp;IF(AJ8="","",IF(ISERROR(SEARCH($R$2,Séquences!$W$392)),"",AJ8))&amp;" "&amp;IF(AK8="","",IF(ISERROR(SEARCH($R$2,Séquences!$W$435)),"",AK8)))</f>
        <v>.</v>
      </c>
      <c r="S8" s="430" t="str">
        <f>IF(ISERROR(SEARCH($S$3,C8)),".",IF(AB8="","",IF(ISERROR(SEARCH($S$2,Séquences!$W$44)),"",AB8))&amp;" "&amp;IF(AC8="","",IF(ISERROR(SEARCH($S$2,Séquences!$W$88)),"",AC8))&amp;" "&amp;IF(AD8="","",IF(ISERROR(SEARCH($S$2,Séquences!$W$131)),"",AD8))&amp;" "&amp;IF(AE8="","",IF(ISERROR(SEARCH($S$2,Séquences!$W$175)),"",AE8))&amp;" "&amp;IF(AF8="","",IF(ISERROR(SEARCH($S$2,Séquences!$W$219)),"",AF8))&amp;" "&amp;IF(AG8="","",IF(ISERROR(SEARCH($S$2,Séquences!$W$263)),"",AG8))&amp;" "&amp;IF(AH8="","",IF(ISERROR(SEARCH($S$2,Séquences!$W$306)),"",AH8))&amp;" "&amp;IF(AI8="","",IF(ISERROR(SEARCH($S$2,Séquences!$W$349)),"",AI8))&amp;" "&amp;IF(AJ8="","",IF(ISERROR(SEARCH($S$2,Séquences!$W$392)),"",AJ8))&amp;" "&amp;IF(AK8="","",IF(ISERROR(SEARCH($S$2,Séquences!$W$435)),"",AK8)))</f>
        <v xml:space="preserve">   S4 S5     </v>
      </c>
      <c r="T8" s="431" t="str">
        <f>IF(ISERROR(SEARCH($T$3,C8)),".",IF(AB8="","",IF(ISERROR(SEARCH($T$2,Séquences!$W$44)),"",AB8))&amp;" "&amp;IF(AC8="","",IF(ISERROR(SEARCH($T$2,Séquences!$W$88)),"",AC8))&amp;" "&amp;IF(AD8="","",IF(ISERROR(SEARCH($T$2,Séquences!$W$131)),"",AD8))&amp;" "&amp;IF(AE8="","",IF(ISERROR(SEARCH($T$2,Séquences!$W$175)),"",AE8))&amp;" "&amp;IF(AF8="","",IF(ISERROR(SEARCH($T$2,Séquences!$W$219)),"",AF8))&amp;" "&amp;IF(AG8="","",IF(ISERROR(SEARCH($T$2,Séquences!$W$263)),"",AG8))&amp;" "&amp;IF(AH8="","",IF(ISERROR(SEARCH($T$2,Séquences!$W$306)),"",AH8))&amp;" "&amp;IF(AI8="","",IF(ISERROR(SEARCH($T$2,Séquences!$W$349)),"",AI8))&amp;" "&amp;IF(AJ8="","",IF(ISERROR(SEARCH($T$2,Séquences!$W$392)),"",AJ8))&amp;" "&amp;IF(AK8="","",IF(ISERROR(SEARCH($T$2,Séquences!$W$435)),"",AK8)))</f>
        <v>.</v>
      </c>
      <c r="U8" s="365" t="str">
        <f>IF(ISERROR(SEARCH($U$3,C8)),".",IF(AB8="","",IF(ISERROR(SEARCH($U$2,Séquences!$W$44)),"",AB8))&amp;" "&amp;IF(AC8="","",IF(ISERROR(SEARCH($U$2,Séquences!$W$88)),"",AC8))&amp;" "&amp;IF(AD8="","",IF(ISERROR(SEARCH($U$2,Séquences!$W$131)),"",AD8))&amp;" "&amp;IF(AE8="","",IF(ISERROR(SEARCH($U$2,Séquences!$W$175)),"",AE8))&amp;" "&amp;IF(AF8="","",IF(ISERROR(SEARCH($U$2,Séquences!$W$219)),"",AF8))&amp;" "&amp;IF(AG8="","",IF(ISERROR(SEARCH($U$2,Séquences!$W$263)),"",AG8))&amp;" "&amp;IF(AH8="","",IF(ISERROR(SEARCH($U$2,Séquences!$W$306)),"",AH8))&amp;" "&amp;IF(AI8="","",IF(ISERROR(SEARCH($U$2,Séquences!$W$349)),"",AI8))&amp;" "&amp;IF(AJ8="","",IF(ISERROR(SEARCH($U$2,Séquences!$W$392)),"",AJ8))&amp;" "&amp;IF(AK8="","",IF(ISERROR(SEARCH($U$2,Séquences!$W$435)),"",AK8)))</f>
        <v>.</v>
      </c>
      <c r="V8" s="430" t="str">
        <f>IF(ISERROR(SEARCH($V$3,C8)),".",IF(AB8="","",IF(ISERROR(SEARCH($V$2,Séquences!$W$44)),"",AB8))&amp;" "&amp;IF(AC8="","",IF(ISERROR(SEARCH($V$2,Séquences!$W$88)),"",AC8))&amp;" "&amp;IF(AD8="","",IF(ISERROR(SEARCH($V$2,Séquences!$W$131)),"",AD8))&amp;" "&amp;IF(AE8="","",IF(ISERROR(SEARCH($V$2,Séquences!$W$175)),"",AE8))&amp;" "&amp;IF(AF8="","",IF(ISERROR(SEARCH($V$2,Séquences!$W$219)),"",AF8))&amp;" "&amp;IF(AG8="","",IF(ISERROR(SEARCH($V$2,Séquences!$W$263)),"",AG8))&amp;" "&amp;IF(AH8="","",IF(ISERROR(SEARCH($V$2,Séquences!$W$306)),"",AH8))&amp;" "&amp;IF(AI8="","",IF(ISERROR(SEARCH($V$2,Séquences!$W$349)),"",AI8))&amp;" "&amp;IF(AJ8="","",IF(ISERROR(SEARCH($V$2,Séquences!$W$392)),"",AJ8))&amp;" "&amp;IF(AK8="","",IF(ISERROR(SEARCH($V$2,Séquences!$W$435)),"",AK8)))</f>
        <v>.</v>
      </c>
      <c r="W8" s="431" t="str">
        <f>IF(ISERROR(SEARCH($W$3,C8)),".",IF(AB8="","",IF(ISERROR(SEARCH($W$2,Séquences!$W$44)),"",AB8))&amp;" "&amp;IF(AC8="","",IF(ISERROR(SEARCH($W$2,Séquences!$W$88)),"",AC8))&amp;" "&amp;IF(AD8="","",IF(ISERROR(SEARCH($W$2,Séquences!$W$131)),"",AD8))&amp;" "&amp;IF(AE8="","",IF(ISERROR(SEARCH($W$2,Séquences!$W$175)),"",AE8))&amp;" "&amp;IF(AF8="","",IF(ISERROR(SEARCH($W$2,Séquences!$W$219)),"",AF8))&amp;" "&amp;IF(AG8="","",IF(ISERROR(SEARCH($W$2,Séquences!$W$263)),"",AG8))&amp;" "&amp;IF(AH8="","",IF(ISERROR(SEARCH($W$2,Séquences!$W$306)),"",AH8))&amp;" "&amp;IF(AI8="","",IF(ISERROR(SEARCH($W$2,Séquences!$W$349)),"",AI8))&amp;" "&amp;IF(AJ8="","",IF(ISERROR(SEARCH($W$2,Séquences!$W$392)),"",AJ8))&amp;" "&amp;IF(AK8="","",IF(ISERROR(SEARCH($W$2,Séquences!$W$435)),"",AK8)))</f>
        <v>.</v>
      </c>
      <c r="X8" s="365" t="str">
        <f>IF(ISERROR(SEARCH($X$3,C8)),".",IF(AB8="","",IF(ISERROR(SEARCH($X$2,Séquences!$W$44)),"",AB8))&amp;" "&amp;IF(AC8="","",IF(ISERROR(SEARCH($X$2,Séquences!$W$88)),"",AC8))&amp;" "&amp;IF(AD8="","",IF(ISERROR(SEARCH($X$2,Séquences!$W$131)),"",AD8))&amp;" "&amp;IF(AE8="","",IF(ISERROR(SEARCH($X$2,Séquences!$W$175)),"",AE8))&amp;" "&amp;IF(AF8="","",IF(ISERROR(SEARCH($X$2,Séquences!$W$219)),"",AF8))&amp;" "&amp;IF(AG8="","",IF(ISERROR(SEARCH($X$2,Séquences!$W$263)),"",AG8))&amp;" "&amp;IF(AH8="","",IF(ISERROR(SEARCH($X$2,Séquences!$W$306)),"",AH8))&amp;" "&amp;IF(AI8="","",IF(ISERROR(SEARCH($X$2,Séquences!$W$349)),"",AI8))&amp;" "&amp;IF(AJ8="","",IF(ISERROR(SEARCH($X$2,Séquences!$W$392)),"",AJ8))&amp;" "&amp;IF(AK8="","",IF(ISERROR(SEARCH($X$2,Séquences!$W$435)),"",AK8)))</f>
        <v>.</v>
      </c>
      <c r="Y8" s="430" t="str">
        <f>IF(ISERROR(SEARCH($Y$3,C8)),".",IF(AB8="","",IF(ISERROR(SEARCH($Y$2,Séquences!$W$44)),"",AB8))&amp;" "&amp;IF(AC8="","",IF(ISERROR(SEARCH($Y$2,Séquences!$W$88)),"",AC8))&amp;" "&amp;IF(AD8="","",IF(ISERROR(SEARCH($Y$2,Séquences!$W$131)),"",AD8))&amp;" "&amp;IF(AE8="","",IF(ISERROR(SEARCH($Y$2,Séquences!$W$175)),"",AE8))&amp;" "&amp;IF(AF8="","",IF(ISERROR(SEARCH($Y$2,Séquences!$W$219)),"",AF8))&amp;" "&amp;IF(AG8="","",IF(ISERROR(SEARCH($Y$2,Séquences!$W$263)),"",AG8))&amp;" "&amp;IF(AH8="","",IF(ISERROR(SEARCH($Y$2,Séquences!$W$306)),"",AH8))&amp;" "&amp;IF(AI8="","",IF(ISERROR(SEARCH($Y$2,Séquences!$W$349)),"",AI8))&amp;" "&amp;IF(AJ8="","",IF(ISERROR(SEARCH($Y$2,Séquences!$W$392)),"",AJ8))&amp;" "&amp;IF(AK8="","",IF(ISERROR(SEARCH($Y$2,Séquences!$W$435)),"",AK8)))</f>
        <v>.</v>
      </c>
      <c r="Z8" s="430" t="str">
        <f>IF(ISERROR(SEARCH($Z$3,C8)),".",IF(AB8="","",IF(ISERROR(SEARCH($Z$2,Séquences!$W$44)),"",AB8))&amp;" "&amp;IF(AC8="","",IF(ISERROR(SEARCH($Z$2,Séquences!$W$88)),"",AC8))&amp;" "&amp;IF(AD8="","",IF(ISERROR(SEARCH($Z$2,Séquences!$W$131)),"",AD8))&amp;" "&amp;IF(AE8="","",IF(ISERROR(SEARCH($Z$2,Séquences!$W$175)),"",AE8))&amp;" "&amp;IF(AF8="","",IF(ISERROR(SEARCH($Z$2,Séquences!$W$219)),"",AF8))&amp;" "&amp;IF(AG8="","",IF(ISERROR(SEARCH($Z$2,Séquences!$W$263)),"",AG8))&amp;" "&amp;IF(AH8="","",IF(ISERROR(SEARCH($Z$2,Séquences!$W$306)),"",AH8))&amp;" "&amp;IF(AI8="","",IF(ISERROR(SEARCH($Z$2,Séquences!$W$349)),"",AI8))&amp;" "&amp;IF(AJ8="","",IF(ISERROR(SEARCH($Z$2,Séquences!$W$392)),"",AJ8))&amp;" "&amp;IF(AK8="","",IF(ISERROR(SEARCH($Z$2,Séquences!$W$435)),"",AK8)))</f>
        <v>.</v>
      </c>
      <c r="AA8" s="206">
        <f>+COUNTA(E8:Z8)</f>
        <v>22</v>
      </c>
      <c r="AB8" s="207" t="str">
        <f>IF(ISERROR(SEARCH($A$7,Séquences!$W$44)),"",IF(ISERROR(SEARCH(A8,Séquences!$W$44)),"",Séquences!$X$44))</f>
        <v/>
      </c>
      <c r="AC8" s="207" t="str">
        <f>IF(ISERROR(SEARCH($A$7,Séquences!$W$88)),"",IF(ISERROR(SEARCH(A8,Séquences!$W$88)),"",Séquences!$X$88))</f>
        <v/>
      </c>
      <c r="AD8" s="207" t="str">
        <f>IF(ISERROR(SEARCH($A$7,Séquences!$W$131)),"",IF(ISERROR(SEARCH(A8,Séquences!$W$131)),"",Séquences!$X$131))</f>
        <v>S3</v>
      </c>
      <c r="AE8" s="207" t="str">
        <f>IF(ISERROR(SEARCH($A$7,Séquences!$W$175)),"",IF(ISERROR(SEARCH(A8,Séquences!$W$175)),"",Séquences!$X$175))</f>
        <v>S4</v>
      </c>
      <c r="AF8" s="207" t="str">
        <f>IF(ISERROR(SEARCH($A$7,Séquences!$W$219)),"",IF(ISERROR(SEARCH(A8,Séquences!$W$219)),"",Séquences!$X$219))</f>
        <v>S5</v>
      </c>
      <c r="AG8" s="207" t="str">
        <f>IF(ISERROR(SEARCH($A$7,Séquences!$W$263)),"",IF(ISERROR(SEARCH(A8,Séquences!$W$263)),"",Séquences!$X$263))</f>
        <v/>
      </c>
      <c r="AH8" s="207" t="str">
        <f>IF(ISERROR(SEARCH($A$7,Séquences!$W$306)),"",IF(ISERROR(SEARCH(A8,Séquences!$W$306)),"",Séquences!$X$306))</f>
        <v/>
      </c>
      <c r="AI8" s="207" t="str">
        <f>IF(ISERROR(SEARCH($A$7,Séquences!$W$349)),"",IF(ISERROR(SEARCH(A8,Séquences!$W$349)),"",Séquences!$X$349))</f>
        <v/>
      </c>
      <c r="AJ8" s="207" t="str">
        <f>IF(ISERROR(SEARCH($A$7,Séquences!$W$392)),"",IF(ISERROR(SEARCH(A8,Séquences!$W$392)),"",Séquences!$X$392))</f>
        <v/>
      </c>
      <c r="AK8" s="207" t="str">
        <f>IF(ISERROR(SEARCH($A$7,Séquences!$W$435)),"",IF(ISERROR(SEARCH(A8,Séquences!$W$435)),"",Séquences!$X$435))</f>
        <v/>
      </c>
    </row>
    <row r="9" spans="1:368" ht="39" customHeight="1">
      <c r="A9" s="628" t="str">
        <f>'Objectifs et Compétences'!$D$9</f>
        <v xml:space="preserve">CO1.2. Justifier le choix d’une solution selon des contraintes d’ergonomie et de design </v>
      </c>
      <c r="B9" s="629"/>
      <c r="C9" s="310" t="str">
        <f>'Objectifs et Compétences'!I9</f>
        <v xml:space="preserve">1.1. / 1.3. / 1.5. / 2.1.  </v>
      </c>
      <c r="D9" s="265" t="s">
        <v>731</v>
      </c>
      <c r="E9" s="429" t="str">
        <f>IF(ISERROR(SEARCH($E$3,C9)),".",IF(AB9="","",IF(ISERROR(SEARCH($E$2,Séquences!$W$44)),"",AB9))&amp;" "&amp;IF(AC9="","",IF(ISERROR(SEARCH($E$2,Séquences!$W$88)),"",AC9))&amp;" "&amp;IF(AD9="","",IF(ISERROR(SEARCH($E$2,Séquences!$W$131)),"",AD9))&amp;" "&amp;IF(AE9="","",IF(ISERROR(SEARCH($E$2,Séquences!$W$175)),"",AE9))&amp;" "&amp;IF(AF9="","",IF(ISERROR(SEARCH($E$2,Séquences!$W$219)),"",AF9))&amp;" "&amp;IF(AG9="","",IF(ISERROR(SEARCH($E$2,Séquences!$W$263)),"",AG9))&amp;" "&amp;IF(AH9="","",IF(ISERROR(SEARCH($E$2,Séquences!$W$306)),"",AH9))&amp;" "&amp;IF(AI9="","",IF(ISERROR(SEARCH($E$2,Séquences!$W$349)),"",AI9))&amp;" "&amp;IF(AJ9="","",IF(ISERROR(SEARCH($E$2,Séquences!$W$392)),"",AJ9))&amp;" "&amp;IF(AK9="","",IF(ISERROR(SEARCH($E$2,Séquences!$W$435)),"",AK9)))</f>
        <v xml:space="preserve">  S3 S4    S8  </v>
      </c>
      <c r="F9" s="430" t="str">
        <f>IF(ISERROR(SEARCH($F$3,C9)),".",IF(AB9="","",IF(ISERROR(SEARCH($F$2,Séquences!$W$44)),"",AB9))&amp;" "&amp;IF(AC9="","",IF(ISERROR(SEARCH($F$2,Séquences!$W$88)),"",AC9))&amp;" "&amp;IF(AD9="","",IF(ISERROR(SEARCH($F$2,Séquences!$W$131)),"",AD9))&amp;" "&amp;IF(AE9="","",IF(ISERROR(SEARCH($F$2,Séquences!$W$175)),"",AE9))&amp;" "&amp;IF(AF9="","",IF(ISERROR(SEARCH($F$2,Séquences!$W$219)),"",AF9))&amp;" "&amp;IF(AG9="","",IF(ISERROR(SEARCH($F$2,Séquences!$W$263)),"",AG9))&amp;" "&amp;IF(AH9="","",IF(ISERROR(SEARCH($F$2,Séquences!$W$306)),"",AH9))&amp;" "&amp;IF(AI9="","",IF(ISERROR(SEARCH($F$2,Séquences!$W$349)),"",AI9))&amp;" "&amp;IF(AJ9="","",IF(ISERROR(SEARCH($F$2,Séquences!$W$392)),"",AJ9))&amp;" "&amp;IF(AK9="","",IF(ISERROR(SEARCH($F$2,Séquences!$W$435)),"",AK9)))</f>
        <v>.</v>
      </c>
      <c r="G9" s="430" t="str">
        <f>IF(ISERROR(SEARCH($G$3,C9)),".",IF(AB9="","",IF(ISERROR(SEARCH($G$2,Séquences!$W$44)),"",AB9))&amp;" "&amp;IF(AC9="","",IF(ISERROR(SEARCH($G$2,Séquences!$W$88)),"",AC9))&amp;" "&amp;IF(AD9="","",IF(ISERROR(SEARCH($G$2,Séquences!$W$131)),"",AD9))&amp;" "&amp;IF(AE9="","",IF(ISERROR(SEARCH($G$2,Séquences!$W$175)),"",AE9))&amp;" "&amp;IF(AF9="","",IF(ISERROR(SEARCH($G$2,Séquences!$W$219)),"",AF9))&amp;" "&amp;IF(AG9="","",IF(ISERROR(SEARCH($G$2,Séquences!$W$263)),"",AG9))&amp;" "&amp;IF(AH9="","",IF(ISERROR(SEARCH($G$2,Séquences!$W$306)),"",AH9))&amp;" "&amp;IF(AI9="","",IF(ISERROR(SEARCH($G$2,Séquences!$W$349)),"",AI9))&amp;" "&amp;IF(AJ9="","",IF(ISERROR(SEARCH($G$2,Séquences!$W$392)),"",AJ9))&amp;" "&amp;IF(AK9="","",IF(ISERROR(SEARCH($G$2,Séquences!$W$435)),"",AK9)))</f>
        <v xml:space="preserve">  S3 S4    S8  </v>
      </c>
      <c r="H9" s="430" t="str">
        <f>IF(ISERROR(SEARCH($H$3,C9)),".",IF(AB9="","",IF(ISERROR(SEARCH($H$2,Séquences!$W$44)),"",AB9))&amp;" "&amp;IF(AC9="","",IF(ISERROR(SEARCH($H$2,Séquences!$W$88)),"",AC9))&amp;" "&amp;IF(AD9="","",IF(ISERROR(SEARCH($H$2,Séquences!$W$131)),"",AD9))&amp;" "&amp;IF(AE9="","",IF(ISERROR(SEARCH($H$2,Séquences!$W$175)),"",AE9))&amp;" "&amp;IF(AF9="","",IF(ISERROR(SEARCH($H$2,Séquences!$W$219)),"",AF9))&amp;" "&amp;IF(AG9="","",IF(ISERROR(SEARCH($H$2,Séquences!$W$263)),"",AG9))&amp;" "&amp;IF(AH9="","",IF(ISERROR(SEARCH($H$2,Séquences!$W$306)),"",AH9))&amp;" "&amp;IF(AI9="","",IF(ISERROR(SEARCH($H$2,Séquences!$W$349)),"",AI9))&amp;" "&amp;IF(AJ9="","",IF(ISERROR(SEARCH($H$2,Séquences!$W$392)),"",AJ9))&amp;" "&amp;IF(AK9="","",IF(ISERROR(SEARCH($H$2,Séquences!$W$435)),"",AK9)))</f>
        <v>.</v>
      </c>
      <c r="I9" s="431" t="str">
        <f>IF(ISERROR(SEARCH($I$3,C9)),".",IF(AB9="","",IF(ISERROR(SEARCH($I$2,Séquences!$W$44)),"",AB9))&amp;" "&amp;IF(AC9="","",IF(ISERROR(SEARCH($I$2,Séquences!$W$88)),"",AC9))&amp;" "&amp;IF(AD9="","",IF(ISERROR(SEARCH($I$2,Séquences!$W$131)),"",AD9))&amp;" "&amp;IF(AE9="","",IF(ISERROR(SEARCH($I$2,Séquences!$W$175)),"",AE9))&amp;" "&amp;IF(AF9="","",IF(ISERROR(SEARCH($I$2,Séquences!$W$219)),"",AF9))&amp;" "&amp;IF(AG9="","",IF(ISERROR(SEARCH($I$2,Séquences!$W$263)),"",AG9))&amp;" "&amp;IF(AH9="","",IF(ISERROR(SEARCH($I$2,Séquences!$W$306)),"",AH9))&amp;" "&amp;IF(AI9="","",IF(ISERROR(SEARCH($I$2,Séquences!$W$349)),"",AI9))&amp;" "&amp;IF(AJ9="","",IF(ISERROR(SEARCH($I$2,Séquences!$W$392)),"",AJ9))&amp;" "&amp;IF(AK9="","",IF(ISERROR(SEARCH($I$2,Séquences!$W$435)),"",AK9)))</f>
        <v xml:space="preserve">   S4    S8  </v>
      </c>
      <c r="J9" s="365" t="str">
        <f>IF(ISERROR(SEARCH($J$3,C9)),".",IF(AB9="","",IF(ISERROR(SEARCH($J$2,Séquences!$W$44)),"",AB9))&amp;" "&amp;IF(AC9="","",IF(ISERROR(SEARCH($J$2,Séquences!$W$88)),"",AC9))&amp;" "&amp;IF(AD9="","",IF(ISERROR(SEARCH($J$2,Séquences!$W$131)),"",AD9))&amp;" "&amp;IF(AE9="","",IF(ISERROR(SEARCH($J$2,Séquences!$W$175)),"",AE9))&amp;" "&amp;IF(AF9="","",IF(ISERROR(SEARCH($J$2,Séquences!$W$219)),"",AF9))&amp;" "&amp;IF(AG9="","",IF(ISERROR(SEARCH($J$2,Séquences!$W$263)),"",AG9))&amp;" "&amp;IF(AH9="","",IF(ISERROR(SEARCH($J$2,Séquences!$W$306)),"",AH9))&amp;" "&amp;IF(AI9="","",IF(ISERROR(SEARCH($J$2,Séquences!$W$349)),"",AI9))&amp;" "&amp;IF(AJ9="","",IF(ISERROR(SEARCH($J$2,Séquences!$W$392)),"",AJ9))&amp;" "&amp;IF(AK9="","",IF(ISERROR(SEARCH($J$2,Séquences!$W$435)),"",AK9)))</f>
        <v xml:space="preserve">         </v>
      </c>
      <c r="K9" s="430" t="str">
        <f>IF(ISERROR(SEARCH($K$3,C9)),".",IF(AB9="","",IF(ISERROR(SEARCH($K$2,Séquences!$W$44)),"",AB9))&amp;" "&amp;IF(AC9="","",IF(ISERROR(SEARCH($K$2,Séquences!$W$88)),"",AC9))&amp;" "&amp;IF(AD9="","",IF(ISERROR(SEARCH($K$2,Séquences!$W$131)),"",AD9))&amp;" "&amp;IF(AE9="","",IF(ISERROR(SEARCH($K$2,Séquences!$W$175)),"",AE9))&amp;" "&amp;IF(AF9="","",IF(ISERROR(SEARCH($K$2,Séquences!$W$219)),"",AF9))&amp;" "&amp;IF(AG9="","",IF(ISERROR(SEARCH($K$2,Séquences!$W$263)),"",AG9))&amp;" "&amp;IF(AH9="","",IF(ISERROR(SEARCH($K$2,Séquences!$W$306)),"",AH9))&amp;" "&amp;IF(AI9="","",IF(ISERROR(SEARCH($K$2,Séquences!$W$349)),"",AI9))&amp;" "&amp;IF(AJ9="","",IF(ISERROR(SEARCH($K$2,Séquences!$W$392)),"",AJ9))&amp;" "&amp;IF(AK9="","",IF(ISERROR(SEARCH($K$2,Séquences!$W$435)),"",AK9)))</f>
        <v>.</v>
      </c>
      <c r="L9" s="430" t="str">
        <f>IF(ISERROR(SEARCH($L$3,C9)),".",IF(AB9="","",IF(ISERROR(SEARCH($L$2,Séquences!$W$44)),"",AB9))&amp;" "&amp;IF(AC9="","",IF(ISERROR(SEARCH($L$2,Séquences!$W$88)),"",AC9))&amp;" "&amp;IF(AD9="","",IF(ISERROR(SEARCH($L$2,Séquences!$W$131)),"",AD9))&amp;" "&amp;IF(AE9="","",IF(ISERROR(SEARCH($L$2,Séquences!$W$175)),"",AE9))&amp;" "&amp;IF(AF9="","",IF(ISERROR(SEARCH($L$2,Séquences!$W$219)),"",AF9))&amp;" "&amp;IF(AG9="","",IF(ISERROR(SEARCH($L$2,Séquences!$W$263)),"",AG9))&amp;" "&amp;IF(AH9="","",IF(ISERROR(SEARCH($L$2,Séquences!$W$306)),"",AH9))&amp;" "&amp;IF(AI9="","",IF(ISERROR(SEARCH($L$2,Séquences!$W$349)),"",AI9))&amp;" "&amp;IF(AJ9="","",IF(ISERROR(SEARCH($L$2,Séquences!$W$392)),"",AJ9))&amp;" "&amp;IF(AK9="","",IF(ISERROR(SEARCH($L$2,Séquences!$W$435)),"",AK9)))</f>
        <v>.</v>
      </c>
      <c r="M9" s="431" t="str">
        <f>IF(ISERROR(SEARCH($M$3,C9)),".",IF(AB9="","",IF(ISERROR(SEARCH($M$2,Séquences!$W$44)),"",AB9))&amp;" "&amp;IF(AC9="","",IF(ISERROR(SEARCH($M$2,Séquences!$W$88)),"",AC9))&amp;" "&amp;IF(AD9="","",IF(ISERROR(SEARCH($M$2,Séquences!$W$131)),"",AD9))&amp;" "&amp;IF(AE9="","",IF(ISERROR(SEARCH($M$2,Séquences!$W$175)),"",AE9))&amp;" "&amp;IF(AF9="","",IF(ISERROR(SEARCH($M$2,Séquences!$W$219)),"",AF9))&amp;" "&amp;IF(AG9="","",IF(ISERROR(SEARCH($M$2,Séquences!$W$263)),"",AG9))&amp;" "&amp;IF(AH9="","",IF(ISERROR(SEARCH($M$2,Séquences!$W$306)),"",AH9))&amp;" "&amp;IF(AI9="","",IF(ISERROR(SEARCH($M$2,Séquences!$W$349)),"",AI9))&amp;" "&amp;IF(AJ9="","",IF(ISERROR(SEARCH($M$2,Séquences!$W$392)),"",AJ9))&amp;" "&amp;IF(AK9="","",IF(ISERROR(SEARCH($M$2,Séquences!$W$435)),"",AK9)))</f>
        <v>.</v>
      </c>
      <c r="N9" s="365" t="str">
        <f>IF(ISERROR(SEARCH($N$3,C9)),".",IF(AB9="","",IF(ISERROR(SEARCH($N$2,Séquences!$W$44)),"",AB9))&amp;" "&amp;IF(AC9="","",IF(ISERROR(SEARCH($N$2,Séquences!$W$88)),"",AC9))&amp;" "&amp;IF(AD9="","",IF(ISERROR(SEARCH($N$2,Séquences!$W$131)),"",AD9))&amp;" "&amp;IF(AE9="","",IF(ISERROR(SEARCH($N$2,Séquences!$W$175)),"",AE9))&amp;" "&amp;IF(AF9="","",IF(ISERROR(SEARCH($N$2,Séquences!$W$219)),"",AF9))&amp;" "&amp;IF(AG9="","",IF(ISERROR(SEARCH($N$2,Séquences!$W$263)),"",AG9))&amp;" "&amp;IF(AH9="","",IF(ISERROR(SEARCH($N$2,Séquences!$W$306)),"",AH9))&amp;" "&amp;IF(AI9="","",IF(ISERROR(SEARCH($N$2,Séquences!$W$349)),"",AI9))&amp;" "&amp;IF(AJ9="","",IF(ISERROR(SEARCH($N$2,Séquences!$W$392)),"",AJ9))&amp;" "&amp;IF(AK9="","",IF(ISERROR(SEARCH($N$2,Séquences!$W$435)),"",AK9)))</f>
        <v>.</v>
      </c>
      <c r="O9" s="430" t="str">
        <f>IF(ISERROR(SEARCH($O$3,C9)),".",IF(AB9="","",IF(ISERROR(SEARCH($O$2,Séquences!$W$44)),"",AB9))&amp;" "&amp;IF(AC9="","",IF(ISERROR(SEARCH($O$2,Séquences!$W$88)),"",AC9))&amp;" "&amp;IF(AD9="","",IF(ISERROR(SEARCH($O$2,Séquences!$W$131)),"",AD9))&amp;" "&amp;IF(AE9="","",IF(ISERROR(SEARCH($O$2,Séquences!$W$175)),"",AE9))&amp;" "&amp;IF(AF9="","",IF(ISERROR(SEARCH($O$2,Séquences!$W$219)),"",AF9))&amp;" "&amp;IF(AG9="","",IF(ISERROR(SEARCH($O$2,Séquences!$W$263)),"",AG9))&amp;" "&amp;IF(AH9="","",IF(ISERROR(SEARCH($O$2,Séquences!$W$306)),"",AH9))&amp;" "&amp;IF(AI9="","",IF(ISERROR(SEARCH($O$2,Séquences!$W$349)),"",AI9))&amp;" "&amp;IF(AJ9="","",IF(ISERROR(SEARCH($O$2,Séquences!$W$392)),"",AJ9))&amp;" "&amp;IF(AK9="","",IF(ISERROR(SEARCH($O$2,Séquences!$W$435)),"",AK9)))</f>
        <v>.</v>
      </c>
      <c r="P9" s="430" t="str">
        <f>IF(ISERROR(SEARCH($P$3,C9)),".",IF(AB9="","",IF(ISERROR(SEARCH($P$2,Séquences!$W$44)),"",AB9))&amp;" "&amp;IF(AC9="","",IF(ISERROR(SEARCH($P$2,Séquences!$W$88)),"",AC9))&amp;" "&amp;IF(AD9="","",IF(ISERROR(SEARCH($P$2,Séquences!$W$131)),"",AD9))&amp;" "&amp;IF(AE9="","",IF(ISERROR(SEARCH($P$2,Séquences!$W$175)),"",AE9))&amp;" "&amp;IF(AF9="","",IF(ISERROR(SEARCH($P$2,Séquences!$W$219)),"",AF9))&amp;" "&amp;IF(AG9="","",IF(ISERROR(SEARCH($P$2,Séquences!$W$263)),"",AG9))&amp;" "&amp;IF(AH9="","",IF(ISERROR(SEARCH($P$2,Séquences!$W$306)),"",AH9))&amp;" "&amp;IF(AI9="","",IF(ISERROR(SEARCH($P$2,Séquences!$W$349)),"",AI9))&amp;" "&amp;IF(AJ9="","",IF(ISERROR(SEARCH($P$2,Séquences!$W$392)),"",AJ9))&amp;" "&amp;IF(AK9="","",IF(ISERROR(SEARCH($P$2,Séquences!$W$435)),"",AK9)))</f>
        <v>.</v>
      </c>
      <c r="Q9" s="431" t="str">
        <f>IF(ISERROR(SEARCH($Q$3,C9)),".",IF(AB9="","",IF(ISERROR(SEARCH($Q$2,Séquences!$W$44)),"",AB9))&amp;" "&amp;IF(AC9="","",IF(ISERROR(SEARCH($Q$2,Séquences!$W$88)),"",AC9))&amp;" "&amp;IF(AD9="","",IF(ISERROR(SEARCH($Q$2,Séquences!$W$131)),"",AD9))&amp;" "&amp;IF(AE9="","",IF(ISERROR(SEARCH($Q$2,Séquences!$W$175)),"",AE9))&amp;" "&amp;IF(AF9="","",IF(ISERROR(SEARCH($Q$2,Séquences!$W$219)),"",AF9))&amp;" "&amp;IF(AG9="","",IF(ISERROR(SEARCH($Q$2,Séquences!$W$263)),"",AG9))&amp;" "&amp;IF(AH9="","",IF(ISERROR(SEARCH($Q$2,Séquences!$W$306)),"",AH9))&amp;" "&amp;IF(AI9="","",IF(ISERROR(SEARCH($Q$2,Séquences!$W$349)),"",AI9))&amp;" "&amp;IF(AJ9="","",IF(ISERROR(SEARCH($Q$2,Séquences!$W$392)),"",AJ9))&amp;" "&amp;IF(AK9="","",IF(ISERROR(SEARCH($Q$2,Séquences!$W$435)),"",AK9)))</f>
        <v>.</v>
      </c>
      <c r="R9" s="365" t="str">
        <f>IF(ISERROR(SEARCH($R$3,C9)),".",IF(AB9="","",IF(ISERROR(SEARCH($R$2,Séquences!$W$44)),"",AB9))&amp;" "&amp;IF(AC9="","",IF(ISERROR(SEARCH($R$2,Séquences!$W$88)),"",AC9))&amp;" "&amp;IF(AD9="","",IF(ISERROR(SEARCH($R$2,Séquences!$W$131)),"",AD9))&amp;" "&amp;IF(AE9="","",IF(ISERROR(SEARCH($R$2,Séquences!$W$175)),"",AE9))&amp;" "&amp;IF(AF9="","",IF(ISERROR(SEARCH($R$2,Séquences!$W$219)),"",AF9))&amp;" "&amp;IF(AG9="","",IF(ISERROR(SEARCH($R$2,Séquences!$W$263)),"",AG9))&amp;" "&amp;IF(AH9="","",IF(ISERROR(SEARCH($R$2,Séquences!$W$306)),"",AH9))&amp;" "&amp;IF(AI9="","",IF(ISERROR(SEARCH($R$2,Séquences!$W$349)),"",AI9))&amp;" "&amp;IF(AJ9="","",IF(ISERROR(SEARCH($R$2,Séquences!$W$392)),"",AJ9))&amp;" "&amp;IF(AK9="","",IF(ISERROR(SEARCH($R$2,Séquences!$W$435)),"",AK9)))</f>
        <v>.</v>
      </c>
      <c r="S9" s="430" t="str">
        <f>IF(ISERROR(SEARCH($S$3,C9)),".",IF(AB9="","",IF(ISERROR(SEARCH($S$2,Séquences!$W$44)),"",AB9))&amp;" "&amp;IF(AC9="","",IF(ISERROR(SEARCH($S$2,Séquences!$W$88)),"",AC9))&amp;" "&amp;IF(AD9="","",IF(ISERROR(SEARCH($S$2,Séquences!$W$131)),"",AD9))&amp;" "&amp;IF(AE9="","",IF(ISERROR(SEARCH($S$2,Séquences!$W$175)),"",AE9))&amp;" "&amp;IF(AF9="","",IF(ISERROR(SEARCH($S$2,Séquences!$W$219)),"",AF9))&amp;" "&amp;IF(AG9="","",IF(ISERROR(SEARCH($S$2,Séquences!$W$263)),"",AG9))&amp;" "&amp;IF(AH9="","",IF(ISERROR(SEARCH($S$2,Séquences!$W$306)),"",AH9))&amp;" "&amp;IF(AI9="","",IF(ISERROR(SEARCH($S$2,Séquences!$W$349)),"",AI9))&amp;" "&amp;IF(AJ9="","",IF(ISERROR(SEARCH($S$2,Séquences!$W$392)),"",AJ9))&amp;" "&amp;IF(AK9="","",IF(ISERROR(SEARCH($S$2,Séquences!$W$435)),"",AK9)))</f>
        <v>.</v>
      </c>
      <c r="T9" s="431" t="str">
        <f>IF(ISERROR(SEARCH($T$3,C9)),".",IF(AB9="","",IF(ISERROR(SEARCH($T$2,Séquences!$W$44)),"",AB9))&amp;" "&amp;IF(AC9="","",IF(ISERROR(SEARCH($T$2,Séquences!$W$88)),"",AC9))&amp;" "&amp;IF(AD9="","",IF(ISERROR(SEARCH($T$2,Séquences!$W$131)),"",AD9))&amp;" "&amp;IF(AE9="","",IF(ISERROR(SEARCH($T$2,Séquences!$W$175)),"",AE9))&amp;" "&amp;IF(AF9="","",IF(ISERROR(SEARCH($T$2,Séquences!$W$219)),"",AF9))&amp;" "&amp;IF(AG9="","",IF(ISERROR(SEARCH($T$2,Séquences!$W$263)),"",AG9))&amp;" "&amp;IF(AH9="","",IF(ISERROR(SEARCH($T$2,Séquences!$W$306)),"",AH9))&amp;" "&amp;IF(AI9="","",IF(ISERROR(SEARCH($T$2,Séquences!$W$349)),"",AI9))&amp;" "&amp;IF(AJ9="","",IF(ISERROR(SEARCH($T$2,Séquences!$W$392)),"",AJ9))&amp;" "&amp;IF(AK9="","",IF(ISERROR(SEARCH($T$2,Séquences!$W$435)),"",AK9)))</f>
        <v>.</v>
      </c>
      <c r="U9" s="365" t="str">
        <f>IF(ISERROR(SEARCH($U$3,C9)),".",IF(AB9="","",IF(ISERROR(SEARCH($U$2,Séquences!$W$44)),"",AB9))&amp;" "&amp;IF(AC9="","",IF(ISERROR(SEARCH($U$2,Séquences!$W$88)),"",AC9))&amp;" "&amp;IF(AD9="","",IF(ISERROR(SEARCH($U$2,Séquences!$W$131)),"",AD9))&amp;" "&amp;IF(AE9="","",IF(ISERROR(SEARCH($U$2,Séquences!$W$175)),"",AE9))&amp;" "&amp;IF(AF9="","",IF(ISERROR(SEARCH($U$2,Séquences!$W$219)),"",AF9))&amp;" "&amp;IF(AG9="","",IF(ISERROR(SEARCH($U$2,Séquences!$W$263)),"",AG9))&amp;" "&amp;IF(AH9="","",IF(ISERROR(SEARCH($U$2,Séquences!$W$306)),"",AH9))&amp;" "&amp;IF(AI9="","",IF(ISERROR(SEARCH($U$2,Séquences!$W$349)),"",AI9))&amp;" "&amp;IF(AJ9="","",IF(ISERROR(SEARCH($U$2,Séquences!$W$392)),"",AJ9))&amp;" "&amp;IF(AK9="","",IF(ISERROR(SEARCH($U$2,Séquences!$W$435)),"",AK9)))</f>
        <v>.</v>
      </c>
      <c r="V9" s="430" t="str">
        <f>IF(ISERROR(SEARCH($V$3,C9)),".",IF(AB9="","",IF(ISERROR(SEARCH($V$2,Séquences!$W$44)),"",AB9))&amp;" "&amp;IF(AC9="","",IF(ISERROR(SEARCH($V$2,Séquences!$W$88)),"",AC9))&amp;" "&amp;IF(AD9="","",IF(ISERROR(SEARCH($V$2,Séquences!$W$131)),"",AD9))&amp;" "&amp;IF(AE9="","",IF(ISERROR(SEARCH($V$2,Séquences!$W$175)),"",AE9))&amp;" "&amp;IF(AF9="","",IF(ISERROR(SEARCH($V$2,Séquences!$W$219)),"",AF9))&amp;" "&amp;IF(AG9="","",IF(ISERROR(SEARCH($V$2,Séquences!$W$263)),"",AG9))&amp;" "&amp;IF(AH9="","",IF(ISERROR(SEARCH($V$2,Séquences!$W$306)),"",AH9))&amp;" "&amp;IF(AI9="","",IF(ISERROR(SEARCH($V$2,Séquences!$W$349)),"",AI9))&amp;" "&amp;IF(AJ9="","",IF(ISERROR(SEARCH($V$2,Séquences!$W$392)),"",AJ9))&amp;" "&amp;IF(AK9="","",IF(ISERROR(SEARCH($V$2,Séquences!$W$435)),"",AK9)))</f>
        <v>.</v>
      </c>
      <c r="W9" s="431" t="str">
        <f>IF(ISERROR(SEARCH($W$3,C9)),".",IF(AB9="","",IF(ISERROR(SEARCH($W$2,Séquences!$W$44)),"",AB9))&amp;" "&amp;IF(AC9="","",IF(ISERROR(SEARCH($W$2,Séquences!$W$88)),"",AC9))&amp;" "&amp;IF(AD9="","",IF(ISERROR(SEARCH($W$2,Séquences!$W$131)),"",AD9))&amp;" "&amp;IF(AE9="","",IF(ISERROR(SEARCH($W$2,Séquences!$W$175)),"",AE9))&amp;" "&amp;IF(AF9="","",IF(ISERROR(SEARCH($W$2,Séquences!$W$219)),"",AF9))&amp;" "&amp;IF(AG9="","",IF(ISERROR(SEARCH($W$2,Séquences!$W$263)),"",AG9))&amp;" "&amp;IF(AH9="","",IF(ISERROR(SEARCH($W$2,Séquences!$W$306)),"",AH9))&amp;" "&amp;IF(AI9="","",IF(ISERROR(SEARCH($W$2,Séquences!$W$349)),"",AI9))&amp;" "&amp;IF(AJ9="","",IF(ISERROR(SEARCH($W$2,Séquences!$W$392)),"",AJ9))&amp;" "&amp;IF(AK9="","",IF(ISERROR(SEARCH($W$2,Séquences!$W$435)),"",AK9)))</f>
        <v>.</v>
      </c>
      <c r="X9" s="365" t="str">
        <f>IF(ISERROR(SEARCH($X$3,C9)),".",IF(AB9="","",IF(ISERROR(SEARCH($X$2,Séquences!$W$44)),"",AB9))&amp;" "&amp;IF(AC9="","",IF(ISERROR(SEARCH($X$2,Séquences!$W$88)),"",AC9))&amp;" "&amp;IF(AD9="","",IF(ISERROR(SEARCH($X$2,Séquences!$W$131)),"",AD9))&amp;" "&amp;IF(AE9="","",IF(ISERROR(SEARCH($X$2,Séquences!$W$175)),"",AE9))&amp;" "&amp;IF(AF9="","",IF(ISERROR(SEARCH($X$2,Séquences!$W$219)),"",AF9))&amp;" "&amp;IF(AG9="","",IF(ISERROR(SEARCH($X$2,Séquences!$W$263)),"",AG9))&amp;" "&amp;IF(AH9="","",IF(ISERROR(SEARCH($X$2,Séquences!$W$306)),"",AH9))&amp;" "&amp;IF(AI9="","",IF(ISERROR(SEARCH($X$2,Séquences!$W$349)),"",AI9))&amp;" "&amp;IF(AJ9="","",IF(ISERROR(SEARCH($X$2,Séquences!$W$392)),"",AJ9))&amp;" "&amp;IF(AK9="","",IF(ISERROR(SEARCH($X$2,Séquences!$W$435)),"",AK9)))</f>
        <v>.</v>
      </c>
      <c r="Y9" s="430" t="str">
        <f>IF(ISERROR(SEARCH($Y$3,C9)),".",IF(AB9="","",IF(ISERROR(SEARCH($Y$2,Séquences!$W$44)),"",AB9))&amp;" "&amp;IF(AC9="","",IF(ISERROR(SEARCH($Y$2,Séquences!$W$88)),"",AC9))&amp;" "&amp;IF(AD9="","",IF(ISERROR(SEARCH($Y$2,Séquences!$W$131)),"",AD9))&amp;" "&amp;IF(AE9="","",IF(ISERROR(SEARCH($Y$2,Séquences!$W$175)),"",AE9))&amp;" "&amp;IF(AF9="","",IF(ISERROR(SEARCH($Y$2,Séquences!$W$219)),"",AF9))&amp;" "&amp;IF(AG9="","",IF(ISERROR(SEARCH($Y$2,Séquences!$W$263)),"",AG9))&amp;" "&amp;IF(AH9="","",IF(ISERROR(SEARCH($Y$2,Séquences!$W$306)),"",AH9))&amp;" "&amp;IF(AI9="","",IF(ISERROR(SEARCH($Y$2,Séquences!$W$349)),"",AI9))&amp;" "&amp;IF(AJ9="","",IF(ISERROR(SEARCH($Y$2,Séquences!$W$392)),"",AJ9))&amp;" "&amp;IF(AK9="","",IF(ISERROR(SEARCH($Y$2,Séquences!$W$435)),"",AK9)))</f>
        <v>.</v>
      </c>
      <c r="Z9" s="430" t="str">
        <f>IF(ISERROR(SEARCH($Z$3,C9)),".",IF(AB9="","",IF(ISERROR(SEARCH($Z$2,Séquences!$W$44)),"",AB9))&amp;" "&amp;IF(AC9="","",IF(ISERROR(SEARCH($Z$2,Séquences!$W$88)),"",AC9))&amp;" "&amp;IF(AD9="","",IF(ISERROR(SEARCH($Z$2,Séquences!$W$131)),"",AD9))&amp;" "&amp;IF(AE9="","",IF(ISERROR(SEARCH($Z$2,Séquences!$W$175)),"",AE9))&amp;" "&amp;IF(AF9="","",IF(ISERROR(SEARCH($Z$2,Séquences!$W$219)),"",AF9))&amp;" "&amp;IF(AG9="","",IF(ISERROR(SEARCH($Z$2,Séquences!$W$263)),"",AG9))&amp;" "&amp;IF(AH9="","",IF(ISERROR(SEARCH($Z$2,Séquences!$W$306)),"",AH9))&amp;" "&amp;IF(AI9="","",IF(ISERROR(SEARCH($Z$2,Séquences!$W$349)),"",AI9))&amp;" "&amp;IF(AJ9="","",IF(ISERROR(SEARCH($Z$2,Séquences!$W$392)),"",AJ9))&amp;" "&amp;IF(AK9="","",IF(ISERROR(SEARCH($Z$2,Séquences!$W$435)),"",AK9)))</f>
        <v>.</v>
      </c>
      <c r="AA9" s="206">
        <f>+COUNTA(E9:Z9)</f>
        <v>22</v>
      </c>
      <c r="AB9" s="207" t="str">
        <f>IF(ISERROR(SEARCH($A$7,Séquences!$W$44)),"",IF(ISERROR(SEARCH(A9,Séquences!$W$44)),"",Séquences!$X$44))</f>
        <v/>
      </c>
      <c r="AC9" s="207" t="str">
        <f>IF(ISERROR(SEARCH($A$7,Séquences!$W$88)),"",IF(ISERROR(SEARCH(A9,Séquences!$W$88)),"",Séquences!$X$88))</f>
        <v/>
      </c>
      <c r="AD9" s="207" t="str">
        <f>IF(ISERROR(SEARCH($A$7,Séquences!$W$131)),"",IF(ISERROR(SEARCH(A9,Séquences!$W$131)),"",Séquences!$X$131))</f>
        <v>S3</v>
      </c>
      <c r="AE9" s="207" t="str">
        <f>IF(ISERROR(SEARCH($A$7,Séquences!$W$175)),"",IF(ISERROR(SEARCH(A9,Séquences!$W$175)),"",Séquences!$X$175))</f>
        <v>S4</v>
      </c>
      <c r="AF9" s="207" t="str">
        <f>IF(ISERROR(SEARCH($A$7,Séquences!$W$219)),"",IF(ISERROR(SEARCH(A9,Séquences!$W$219)),"",Séquences!$X$219))</f>
        <v/>
      </c>
      <c r="AG9" s="207" t="str">
        <f>IF(ISERROR(SEARCH($A$7,Séquences!$W$263)),"",IF(ISERROR(SEARCH(A9,Séquences!$W$263)),"",Séquences!$X$263))</f>
        <v/>
      </c>
      <c r="AH9" s="207" t="str">
        <f>IF(ISERROR(SEARCH($A$7,Séquences!$W$306)),"",IF(ISERROR(SEARCH(A9,Séquences!$W$306)),"",Séquences!$X$306))</f>
        <v/>
      </c>
      <c r="AI9" s="207" t="str">
        <f>IF(ISERROR(SEARCH($A$7,Séquences!$W$349)),"",IF(ISERROR(SEARCH(A9,Séquences!$W$349)),"",Séquences!$X$349))</f>
        <v>S8</v>
      </c>
      <c r="AJ9" s="207" t="str">
        <f>IF(ISERROR(SEARCH($A$7,Séquences!$W$392)),"",IF(ISERROR(SEARCH(A9,Séquences!$W$392)),"",Séquences!$X$392))</f>
        <v/>
      </c>
      <c r="AK9" s="207" t="str">
        <f>IF(ISERROR(SEARCH($A$7,Séquences!$W$435)),"",IF(ISERROR(SEARCH(A9,Séquences!$W$435)),"",Séquences!$X$435))</f>
        <v/>
      </c>
    </row>
    <row r="10" spans="1:368" ht="39" customHeight="1">
      <c r="A10" s="628" t="str">
        <f>'Objectifs et Compétences'!$D$10</f>
        <v xml:space="preserve">CO1.3. Justifier les solutions constructives d’un produit au regard des performances environnementales et estimer leur impact sur l’efficacité globale </v>
      </c>
      <c r="B10" s="629"/>
      <c r="C10" s="310" t="str">
        <f>'Objectifs et Compétences'!I10</f>
        <v xml:space="preserve">1.5. / 3.1. / 3.3. / 4.1. / 4.3. / 5.1. / 5.2. / 5.3. / </v>
      </c>
      <c r="D10" s="265" t="s">
        <v>731</v>
      </c>
      <c r="E10" s="429" t="str">
        <f>IF(ISERROR(SEARCH($E$3,C10)),".",IF(AB10="","",IF(ISERROR(SEARCH($E$2,Séquences!$W$44)),"",AB10))&amp;" "&amp;IF(AC10="","",IF(ISERROR(SEARCH($E$2,Séquences!$W$88)),"",AC10))&amp;" "&amp;IF(AD10="","",IF(ISERROR(SEARCH($E$2,Séquences!$W$131)),"",AD10))&amp;" "&amp;IF(AE10="","",IF(ISERROR(SEARCH($E$2,Séquences!$W$175)),"",AE10))&amp;" "&amp;IF(AF10="","",IF(ISERROR(SEARCH($E$2,Séquences!$W$219)),"",AF10))&amp;" "&amp;IF(AG10="","",IF(ISERROR(SEARCH($E$2,Séquences!$W$263)),"",AG10))&amp;" "&amp;IF(AH10="","",IF(ISERROR(SEARCH($E$2,Séquences!$W$306)),"",AH10))&amp;" "&amp;IF(AI10="","",IF(ISERROR(SEARCH($E$2,Séquences!$W$349)),"",AI10))&amp;" "&amp;IF(AJ10="","",IF(ISERROR(SEARCH($E$2,Séquences!$W$392)),"",AJ10))&amp;" "&amp;IF(AK10="","",IF(ISERROR(SEARCH($E$2,Séquences!$W$435)),"",AK10)))</f>
        <v>.</v>
      </c>
      <c r="F10" s="430" t="str">
        <f>IF(ISERROR(SEARCH($F$3,C10)),".",IF(AB10="","",IF(ISERROR(SEARCH($F$2,Séquences!$W$44)),"",AB10))&amp;" "&amp;IF(AC10="","",IF(ISERROR(SEARCH($F$2,Séquences!$W$88)),"",AC10))&amp;" "&amp;IF(AD10="","",IF(ISERROR(SEARCH($F$2,Séquences!$W$131)),"",AD10))&amp;" "&amp;IF(AE10="","",IF(ISERROR(SEARCH($F$2,Séquences!$W$175)),"",AE10))&amp;" "&amp;IF(AF10="","",IF(ISERROR(SEARCH($F$2,Séquences!$W$219)),"",AF10))&amp;" "&amp;IF(AG10="","",IF(ISERROR(SEARCH($F$2,Séquences!$W$263)),"",AG10))&amp;" "&amp;IF(AH10="","",IF(ISERROR(SEARCH($F$2,Séquences!$W$306)),"",AH10))&amp;" "&amp;IF(AI10="","",IF(ISERROR(SEARCH($F$2,Séquences!$W$349)),"",AI10))&amp;" "&amp;IF(AJ10="","",IF(ISERROR(SEARCH($F$2,Séquences!$W$392)),"",AJ10))&amp;" "&amp;IF(AK10="","",IF(ISERROR(SEARCH($F$2,Séquences!$W$435)),"",AK10)))</f>
        <v>.</v>
      </c>
      <c r="G10" s="430" t="str">
        <f>IF(ISERROR(SEARCH($G$3,C10)),".",IF(AB10="","",IF(ISERROR(SEARCH($G$2,Séquences!$W$44)),"",AB10))&amp;" "&amp;IF(AC10="","",IF(ISERROR(SEARCH($G$2,Séquences!$W$88)),"",AC10))&amp;" "&amp;IF(AD10="","",IF(ISERROR(SEARCH($G$2,Séquences!$W$131)),"",AD10))&amp;" "&amp;IF(AE10="","",IF(ISERROR(SEARCH($G$2,Séquences!$W$175)),"",AE10))&amp;" "&amp;IF(AF10="","",IF(ISERROR(SEARCH($G$2,Séquences!$W$219)),"",AF10))&amp;" "&amp;IF(AG10="","",IF(ISERROR(SEARCH($G$2,Séquences!$W$263)),"",AG10))&amp;" "&amp;IF(AH10="","",IF(ISERROR(SEARCH($G$2,Séquences!$W$306)),"",AH10))&amp;" "&amp;IF(AI10="","",IF(ISERROR(SEARCH($G$2,Séquences!$W$349)),"",AI10))&amp;" "&amp;IF(AJ10="","",IF(ISERROR(SEARCH($G$2,Séquences!$W$392)),"",AJ10))&amp;" "&amp;IF(AK10="","",IF(ISERROR(SEARCH($G$2,Séquences!$W$435)),"",AK10)))</f>
        <v>.</v>
      </c>
      <c r="H10" s="430" t="str">
        <f>IF(ISERROR(SEARCH($H$3,C10)),".",IF(AB10="","",IF(ISERROR(SEARCH($H$2,Séquences!$W$44)),"",AB10))&amp;" "&amp;IF(AC10="","",IF(ISERROR(SEARCH($H$2,Séquences!$W$88)),"",AC10))&amp;" "&amp;IF(AD10="","",IF(ISERROR(SEARCH($H$2,Séquences!$W$131)),"",AD10))&amp;" "&amp;IF(AE10="","",IF(ISERROR(SEARCH($H$2,Séquences!$W$175)),"",AE10))&amp;" "&amp;IF(AF10="","",IF(ISERROR(SEARCH($H$2,Séquences!$W$219)),"",AF10))&amp;" "&amp;IF(AG10="","",IF(ISERROR(SEARCH($H$2,Séquences!$W$263)),"",AG10))&amp;" "&amp;IF(AH10="","",IF(ISERROR(SEARCH($H$2,Séquences!$W$306)),"",AH10))&amp;" "&amp;IF(AI10="","",IF(ISERROR(SEARCH($H$2,Séquences!$W$349)),"",AI10))&amp;" "&amp;IF(AJ10="","",IF(ISERROR(SEARCH($H$2,Séquences!$W$392)),"",AJ10))&amp;" "&amp;IF(AK10="","",IF(ISERROR(SEARCH($H$2,Séquences!$W$435)),"",AK10)))</f>
        <v>.</v>
      </c>
      <c r="I10" s="431" t="str">
        <f>IF(ISERROR(SEARCH($I$3,C10)),".",IF(AB10="","",IF(ISERROR(SEARCH($I$2,Séquences!$W$44)),"",AB10))&amp;" "&amp;IF(AC10="","",IF(ISERROR(SEARCH($I$2,Séquences!$W$88)),"",AC10))&amp;" "&amp;IF(AD10="","",IF(ISERROR(SEARCH($I$2,Séquences!$W$131)),"",AD10))&amp;" "&amp;IF(AE10="","",IF(ISERROR(SEARCH($I$2,Séquences!$W$175)),"",AE10))&amp;" "&amp;IF(AF10="","",IF(ISERROR(SEARCH($I$2,Séquences!$W$219)),"",AF10))&amp;" "&amp;IF(AG10="","",IF(ISERROR(SEARCH($I$2,Séquences!$W$263)),"",AG10))&amp;" "&amp;IF(AH10="","",IF(ISERROR(SEARCH($I$2,Séquences!$W$306)),"",AH10))&amp;" "&amp;IF(AI10="","",IF(ISERROR(SEARCH($I$2,Séquences!$W$349)),"",AI10))&amp;" "&amp;IF(AJ10="","",IF(ISERROR(SEARCH($I$2,Séquences!$W$392)),"",AJ10))&amp;" "&amp;IF(AK10="","",IF(ISERROR(SEARCH($I$2,Séquences!$W$435)),"",AK10)))</f>
        <v xml:space="preserve">   S4    S8 S9 </v>
      </c>
      <c r="J10" s="365" t="str">
        <f>IF(ISERROR(SEARCH($J$3,C10)),".",IF(AB10="","",IF(ISERROR(SEARCH($J$2,Séquences!$W$44)),"",AB10))&amp;" "&amp;IF(AC10="","",IF(ISERROR(SEARCH($J$2,Séquences!$W$88)),"",AC10))&amp;" "&amp;IF(AD10="","",IF(ISERROR(SEARCH($J$2,Séquences!$W$131)),"",AD10))&amp;" "&amp;IF(AE10="","",IF(ISERROR(SEARCH($J$2,Séquences!$W$175)),"",AE10))&amp;" "&amp;IF(AF10="","",IF(ISERROR(SEARCH($J$2,Séquences!$W$219)),"",AF10))&amp;" "&amp;IF(AG10="","",IF(ISERROR(SEARCH($J$2,Séquences!$W$263)),"",AG10))&amp;" "&amp;IF(AH10="","",IF(ISERROR(SEARCH($J$2,Séquences!$W$306)),"",AH10))&amp;" "&amp;IF(AI10="","",IF(ISERROR(SEARCH($J$2,Séquences!$W$349)),"",AI10))&amp;" "&amp;IF(AJ10="","",IF(ISERROR(SEARCH($J$2,Séquences!$W$392)),"",AJ10))&amp;" "&amp;IF(AK10="","",IF(ISERROR(SEARCH($J$2,Séquences!$W$435)),"",AK10)))</f>
        <v>.</v>
      </c>
      <c r="K10" s="430" t="str">
        <f>IF(ISERROR(SEARCH($K$3,C10)),".",IF(AB10="","",IF(ISERROR(SEARCH($K$2,Séquences!$W$44)),"",AB10))&amp;" "&amp;IF(AC10="","",IF(ISERROR(SEARCH($K$2,Séquences!$W$88)),"",AC10))&amp;" "&amp;IF(AD10="","",IF(ISERROR(SEARCH($K$2,Séquences!$W$131)),"",AD10))&amp;" "&amp;IF(AE10="","",IF(ISERROR(SEARCH($K$2,Séquences!$W$175)),"",AE10))&amp;" "&amp;IF(AF10="","",IF(ISERROR(SEARCH($K$2,Séquences!$W$219)),"",AF10))&amp;" "&amp;IF(AG10="","",IF(ISERROR(SEARCH($K$2,Séquences!$W$263)),"",AG10))&amp;" "&amp;IF(AH10="","",IF(ISERROR(SEARCH($K$2,Séquences!$W$306)),"",AH10))&amp;" "&amp;IF(AI10="","",IF(ISERROR(SEARCH($K$2,Séquences!$W$349)),"",AI10))&amp;" "&amp;IF(AJ10="","",IF(ISERROR(SEARCH($K$2,Séquences!$W$392)),"",AJ10))&amp;" "&amp;IF(AK10="","",IF(ISERROR(SEARCH($K$2,Séquences!$W$435)),"",AK10)))</f>
        <v>.</v>
      </c>
      <c r="L10" s="430" t="str">
        <f>IF(ISERROR(SEARCH($L$3,C10)),".",IF(AB10="","",IF(ISERROR(SEARCH($L$2,Séquences!$W$44)),"",AB10))&amp;" "&amp;IF(AC10="","",IF(ISERROR(SEARCH($L$2,Séquences!$W$88)),"",AC10))&amp;" "&amp;IF(AD10="","",IF(ISERROR(SEARCH($L$2,Séquences!$W$131)),"",AD10))&amp;" "&amp;IF(AE10="","",IF(ISERROR(SEARCH($L$2,Séquences!$W$175)),"",AE10))&amp;" "&amp;IF(AF10="","",IF(ISERROR(SEARCH($L$2,Séquences!$W$219)),"",AF10))&amp;" "&amp;IF(AG10="","",IF(ISERROR(SEARCH($L$2,Séquences!$W$263)),"",AG10))&amp;" "&amp;IF(AH10="","",IF(ISERROR(SEARCH($L$2,Séquences!$W$306)),"",AH10))&amp;" "&amp;IF(AI10="","",IF(ISERROR(SEARCH($L$2,Séquences!$W$349)),"",AI10))&amp;" "&amp;IF(AJ10="","",IF(ISERROR(SEARCH($L$2,Séquences!$W$392)),"",AJ10))&amp;" "&amp;IF(AK10="","",IF(ISERROR(SEARCH($L$2,Séquences!$W$435)),"",AK10)))</f>
        <v>.</v>
      </c>
      <c r="M10" s="431" t="str">
        <f>IF(ISERROR(SEARCH($M$3,C10)),".",IF(AB10="","",IF(ISERROR(SEARCH($M$2,Séquences!$W$44)),"",AB10))&amp;" "&amp;IF(AC10="","",IF(ISERROR(SEARCH($M$2,Séquences!$W$88)),"",AC10))&amp;" "&amp;IF(AD10="","",IF(ISERROR(SEARCH($M$2,Séquences!$W$131)),"",AD10))&amp;" "&amp;IF(AE10="","",IF(ISERROR(SEARCH($M$2,Séquences!$W$175)),"",AE10))&amp;" "&amp;IF(AF10="","",IF(ISERROR(SEARCH($M$2,Séquences!$W$219)),"",AF10))&amp;" "&amp;IF(AG10="","",IF(ISERROR(SEARCH($M$2,Séquences!$W$263)),"",AG10))&amp;" "&amp;IF(AH10="","",IF(ISERROR(SEARCH($M$2,Séquences!$W$306)),"",AH10))&amp;" "&amp;IF(AI10="","",IF(ISERROR(SEARCH($M$2,Séquences!$W$349)),"",AI10))&amp;" "&amp;IF(AJ10="","",IF(ISERROR(SEARCH($M$2,Séquences!$W$392)),"",AJ10))&amp;" "&amp;IF(AK10="","",IF(ISERROR(SEARCH($M$2,Séquences!$W$435)),"",AK10)))</f>
        <v>.</v>
      </c>
      <c r="N10" s="365" t="str">
        <f>IF(ISERROR(SEARCH($N$3,C10)),".",IF(AB10="","",IF(ISERROR(SEARCH($N$2,Séquences!$W$44)),"",AB10))&amp;" "&amp;IF(AC10="","",IF(ISERROR(SEARCH($N$2,Séquences!$W$88)),"",AC10))&amp;" "&amp;IF(AD10="","",IF(ISERROR(SEARCH($N$2,Séquences!$W$131)),"",AD10))&amp;" "&amp;IF(AE10="","",IF(ISERROR(SEARCH($N$2,Séquences!$W$175)),"",AE10))&amp;" "&amp;IF(AF10="","",IF(ISERROR(SEARCH($N$2,Séquences!$W$219)),"",AF10))&amp;" "&amp;IF(AG10="","",IF(ISERROR(SEARCH($N$2,Séquences!$W$263)),"",AG10))&amp;" "&amp;IF(AH10="","",IF(ISERROR(SEARCH($N$2,Séquences!$W$306)),"",AH10))&amp;" "&amp;IF(AI10="","",IF(ISERROR(SEARCH($N$2,Séquences!$W$349)),"",AI10))&amp;" "&amp;IF(AJ10="","",IF(ISERROR(SEARCH($N$2,Séquences!$W$392)),"",AJ10))&amp;" "&amp;IF(AK10="","",IF(ISERROR(SEARCH($N$2,Séquences!$W$435)),"",AK10)))</f>
        <v xml:space="preserve">   S4   S7 S8  </v>
      </c>
      <c r="O10" s="430" t="str">
        <f>IF(ISERROR(SEARCH($O$3,C10)),".",IF(AB10="","",IF(ISERROR(SEARCH($O$2,Séquences!$W$44)),"",AB10))&amp;" "&amp;IF(AC10="","",IF(ISERROR(SEARCH($O$2,Séquences!$W$88)),"",AC10))&amp;" "&amp;IF(AD10="","",IF(ISERROR(SEARCH($O$2,Séquences!$W$131)),"",AD10))&amp;" "&amp;IF(AE10="","",IF(ISERROR(SEARCH($O$2,Séquences!$W$175)),"",AE10))&amp;" "&amp;IF(AF10="","",IF(ISERROR(SEARCH($O$2,Séquences!$W$219)),"",AF10))&amp;" "&amp;IF(AG10="","",IF(ISERROR(SEARCH($O$2,Séquences!$W$263)),"",AG10))&amp;" "&amp;IF(AH10="","",IF(ISERROR(SEARCH($O$2,Séquences!$W$306)),"",AH10))&amp;" "&amp;IF(AI10="","",IF(ISERROR(SEARCH($O$2,Séquences!$W$349)),"",AI10))&amp;" "&amp;IF(AJ10="","",IF(ISERROR(SEARCH($O$2,Séquences!$W$392)),"",AJ10))&amp;" "&amp;IF(AK10="","",IF(ISERROR(SEARCH($O$2,Séquences!$W$435)),"",AK10)))</f>
        <v>.</v>
      </c>
      <c r="P10" s="430" t="str">
        <f>IF(ISERROR(SEARCH($P$3,C10)),".",IF(AB10="","",IF(ISERROR(SEARCH($P$2,Séquences!$W$44)),"",AB10))&amp;" "&amp;IF(AC10="","",IF(ISERROR(SEARCH($P$2,Séquences!$W$88)),"",AC10))&amp;" "&amp;IF(AD10="","",IF(ISERROR(SEARCH($P$2,Séquences!$W$131)),"",AD10))&amp;" "&amp;IF(AE10="","",IF(ISERROR(SEARCH($P$2,Séquences!$W$175)),"",AE10))&amp;" "&amp;IF(AF10="","",IF(ISERROR(SEARCH($P$2,Séquences!$W$219)),"",AF10))&amp;" "&amp;IF(AG10="","",IF(ISERROR(SEARCH($P$2,Séquences!$W$263)),"",AG10))&amp;" "&amp;IF(AH10="","",IF(ISERROR(SEARCH($P$2,Séquences!$W$306)),"",AH10))&amp;" "&amp;IF(AI10="","",IF(ISERROR(SEARCH($P$2,Séquences!$W$349)),"",AI10))&amp;" "&amp;IF(AJ10="","",IF(ISERROR(SEARCH($P$2,Séquences!$W$392)),"",AJ10))&amp;" "&amp;IF(AK10="","",IF(ISERROR(SEARCH($P$2,Séquences!$W$435)),"",AK10)))</f>
        <v xml:space="preserve">   S4      </v>
      </c>
      <c r="Q10" s="431" t="str">
        <f>IF(ISERROR(SEARCH($Q$3,C10)),".",IF(AB10="","",IF(ISERROR(SEARCH($Q$2,Séquences!$W$44)),"",AB10))&amp;" "&amp;IF(AC10="","",IF(ISERROR(SEARCH($Q$2,Séquences!$W$88)),"",AC10))&amp;" "&amp;IF(AD10="","",IF(ISERROR(SEARCH($Q$2,Séquences!$W$131)),"",AD10))&amp;" "&amp;IF(AE10="","",IF(ISERROR(SEARCH($Q$2,Séquences!$W$175)),"",AE10))&amp;" "&amp;IF(AF10="","",IF(ISERROR(SEARCH($Q$2,Séquences!$W$219)),"",AF10))&amp;" "&amp;IF(AG10="","",IF(ISERROR(SEARCH($Q$2,Séquences!$W$263)),"",AG10))&amp;" "&amp;IF(AH10="","",IF(ISERROR(SEARCH($Q$2,Séquences!$W$306)),"",AH10))&amp;" "&amp;IF(AI10="","",IF(ISERROR(SEARCH($Q$2,Séquences!$W$349)),"",AI10))&amp;" "&amp;IF(AJ10="","",IF(ISERROR(SEARCH($Q$2,Séquences!$W$392)),"",AJ10))&amp;" "&amp;IF(AK10="","",IF(ISERROR(SEARCH($Q$2,Séquences!$W$435)),"",AK10)))</f>
        <v>.</v>
      </c>
      <c r="R10" s="365" t="str">
        <f>IF(ISERROR(SEARCH($R$3,C10)),".",IF(AB10="","",IF(ISERROR(SEARCH($R$2,Séquences!$W$44)),"",AB10))&amp;" "&amp;IF(AC10="","",IF(ISERROR(SEARCH($R$2,Séquences!$W$88)),"",AC10))&amp;" "&amp;IF(AD10="","",IF(ISERROR(SEARCH($R$2,Séquences!$W$131)),"",AD10))&amp;" "&amp;IF(AE10="","",IF(ISERROR(SEARCH($R$2,Séquences!$W$175)),"",AE10))&amp;" "&amp;IF(AF10="","",IF(ISERROR(SEARCH($R$2,Séquences!$W$219)),"",AF10))&amp;" "&amp;IF(AG10="","",IF(ISERROR(SEARCH($R$2,Séquences!$W$263)),"",AG10))&amp;" "&amp;IF(AH10="","",IF(ISERROR(SEARCH($R$2,Séquences!$W$306)),"",AH10))&amp;" "&amp;IF(AI10="","",IF(ISERROR(SEARCH($R$2,Séquences!$W$349)),"",AI10))&amp;" "&amp;IF(AJ10="","",IF(ISERROR(SEARCH($R$2,Séquences!$W$392)),"",AJ10))&amp;" "&amp;IF(AK10="","",IF(ISERROR(SEARCH($R$2,Séquences!$W$435)),"",AK10)))</f>
        <v xml:space="preserve">   S4   S7 S8 S9 </v>
      </c>
      <c r="S10" s="430" t="str">
        <f>IF(ISERROR(SEARCH($S$3,C10)),".",IF(AB10="","",IF(ISERROR(SEARCH($S$2,Séquences!$W$44)),"",AB10))&amp;" "&amp;IF(AC10="","",IF(ISERROR(SEARCH($S$2,Séquences!$W$88)),"",AC10))&amp;" "&amp;IF(AD10="","",IF(ISERROR(SEARCH($S$2,Séquences!$W$131)),"",AD10))&amp;" "&amp;IF(AE10="","",IF(ISERROR(SEARCH($S$2,Séquences!$W$175)),"",AE10))&amp;" "&amp;IF(AF10="","",IF(ISERROR(SEARCH($S$2,Séquences!$W$219)),"",AF10))&amp;" "&amp;IF(AG10="","",IF(ISERROR(SEARCH($S$2,Séquences!$W$263)),"",AG10))&amp;" "&amp;IF(AH10="","",IF(ISERROR(SEARCH($S$2,Séquences!$W$306)),"",AH10))&amp;" "&amp;IF(AI10="","",IF(ISERROR(SEARCH($S$2,Séquences!$W$349)),"",AI10))&amp;" "&amp;IF(AJ10="","",IF(ISERROR(SEARCH($S$2,Séquences!$W$392)),"",AJ10))&amp;" "&amp;IF(AK10="","",IF(ISERROR(SEARCH($S$2,Séquences!$W$435)),"",AK10)))</f>
        <v>.</v>
      </c>
      <c r="T10" s="431" t="str">
        <f>IF(ISERROR(SEARCH($T$3,C10)),".",IF(AB10="","",IF(ISERROR(SEARCH($T$2,Séquences!$W$44)),"",AB10))&amp;" "&amp;IF(AC10="","",IF(ISERROR(SEARCH($T$2,Séquences!$W$88)),"",AC10))&amp;" "&amp;IF(AD10="","",IF(ISERROR(SEARCH($T$2,Séquences!$W$131)),"",AD10))&amp;" "&amp;IF(AE10="","",IF(ISERROR(SEARCH($T$2,Séquences!$W$175)),"",AE10))&amp;" "&amp;IF(AF10="","",IF(ISERROR(SEARCH($T$2,Séquences!$W$219)),"",AF10))&amp;" "&amp;IF(AG10="","",IF(ISERROR(SEARCH($T$2,Séquences!$W$263)),"",AG10))&amp;" "&amp;IF(AH10="","",IF(ISERROR(SEARCH($T$2,Séquences!$W$306)),"",AH10))&amp;" "&amp;IF(AI10="","",IF(ISERROR(SEARCH($T$2,Séquences!$W$349)),"",AI10))&amp;" "&amp;IF(AJ10="","",IF(ISERROR(SEARCH($T$2,Séquences!$W$392)),"",AJ10))&amp;" "&amp;IF(AK10="","",IF(ISERROR(SEARCH($T$2,Séquences!$W$435)),"",AK10)))</f>
        <v xml:space="preserve">   S4     S9 </v>
      </c>
      <c r="U10" s="365" t="str">
        <f>IF(ISERROR(SEARCH($U$3,C10)),".",IF(AB10="","",IF(ISERROR(SEARCH($U$2,Séquences!$W$44)),"",AB10))&amp;" "&amp;IF(AC10="","",IF(ISERROR(SEARCH($U$2,Séquences!$W$88)),"",AC10))&amp;" "&amp;IF(AD10="","",IF(ISERROR(SEARCH($U$2,Séquences!$W$131)),"",AD10))&amp;" "&amp;IF(AE10="","",IF(ISERROR(SEARCH($U$2,Séquences!$W$175)),"",AE10))&amp;" "&amp;IF(AF10="","",IF(ISERROR(SEARCH($U$2,Séquences!$W$219)),"",AF10))&amp;" "&amp;IF(AG10="","",IF(ISERROR(SEARCH($U$2,Séquences!$W$263)),"",AG10))&amp;" "&amp;IF(AH10="","",IF(ISERROR(SEARCH($U$2,Séquences!$W$306)),"",AH10))&amp;" "&amp;IF(AI10="","",IF(ISERROR(SEARCH($U$2,Séquences!$W$349)),"",AI10))&amp;" "&amp;IF(AJ10="","",IF(ISERROR(SEARCH($U$2,Séquences!$W$392)),"",AJ10))&amp;" "&amp;IF(AK10="","",IF(ISERROR(SEARCH($U$2,Séquences!$W$435)),"",AK10)))</f>
        <v xml:space="preserve">         </v>
      </c>
      <c r="V10" s="430" t="str">
        <f>IF(ISERROR(SEARCH($V$3,C10)),".",IF(AB10="","",IF(ISERROR(SEARCH($V$2,Séquences!$W$44)),"",AB10))&amp;" "&amp;IF(AC10="","",IF(ISERROR(SEARCH($V$2,Séquences!$W$88)),"",AC10))&amp;" "&amp;IF(AD10="","",IF(ISERROR(SEARCH($V$2,Séquences!$W$131)),"",AD10))&amp;" "&amp;IF(AE10="","",IF(ISERROR(SEARCH($V$2,Séquences!$W$175)),"",AE10))&amp;" "&amp;IF(AF10="","",IF(ISERROR(SEARCH($V$2,Séquences!$W$219)),"",AF10))&amp;" "&amp;IF(AG10="","",IF(ISERROR(SEARCH($V$2,Séquences!$W$263)),"",AG10))&amp;" "&amp;IF(AH10="","",IF(ISERROR(SEARCH($V$2,Séquences!$W$306)),"",AH10))&amp;" "&amp;IF(AI10="","",IF(ISERROR(SEARCH($V$2,Séquences!$W$349)),"",AI10))&amp;" "&amp;IF(AJ10="","",IF(ISERROR(SEARCH($V$2,Séquences!$W$392)),"",AJ10))&amp;" "&amp;IF(AK10="","",IF(ISERROR(SEARCH($V$2,Séquences!$W$435)),"",AK10)))</f>
        <v xml:space="preserve">      S7 S8 S9 </v>
      </c>
      <c r="W10" s="431" t="str">
        <f>IF(ISERROR(SEARCH($W$3,C10)),".",IF(AB10="","",IF(ISERROR(SEARCH($W$2,Séquences!$W$44)),"",AB10))&amp;" "&amp;IF(AC10="","",IF(ISERROR(SEARCH($W$2,Séquences!$W$88)),"",AC10))&amp;" "&amp;IF(AD10="","",IF(ISERROR(SEARCH($W$2,Séquences!$W$131)),"",AD10))&amp;" "&amp;IF(AE10="","",IF(ISERROR(SEARCH($W$2,Séquences!$W$175)),"",AE10))&amp;" "&amp;IF(AF10="","",IF(ISERROR(SEARCH($W$2,Séquences!$W$219)),"",AF10))&amp;" "&amp;IF(AG10="","",IF(ISERROR(SEARCH($W$2,Séquences!$W$263)),"",AG10))&amp;" "&amp;IF(AH10="","",IF(ISERROR(SEARCH($W$2,Séquences!$W$306)),"",AH10))&amp;" "&amp;IF(AI10="","",IF(ISERROR(SEARCH($W$2,Séquences!$W$349)),"",AI10))&amp;" "&amp;IF(AJ10="","",IF(ISERROR(SEARCH($W$2,Séquences!$W$392)),"",AJ10))&amp;" "&amp;IF(AK10="","",IF(ISERROR(SEARCH($W$2,Séquences!$W$435)),"",AK10)))</f>
        <v xml:space="preserve">         </v>
      </c>
      <c r="X10" s="365" t="str">
        <f>IF(ISERROR(SEARCH($X$3,C10)),".",IF(AB10="","",IF(ISERROR(SEARCH($X$2,Séquences!$W$44)),"",AB10))&amp;" "&amp;IF(AC10="","",IF(ISERROR(SEARCH($X$2,Séquences!$W$88)),"",AC10))&amp;" "&amp;IF(AD10="","",IF(ISERROR(SEARCH($X$2,Séquences!$W$131)),"",AD10))&amp;" "&amp;IF(AE10="","",IF(ISERROR(SEARCH($X$2,Séquences!$W$175)),"",AE10))&amp;" "&amp;IF(AF10="","",IF(ISERROR(SEARCH($X$2,Séquences!$W$219)),"",AF10))&amp;" "&amp;IF(AG10="","",IF(ISERROR(SEARCH($X$2,Séquences!$W$263)),"",AG10))&amp;" "&amp;IF(AH10="","",IF(ISERROR(SEARCH($X$2,Séquences!$W$306)),"",AH10))&amp;" "&amp;IF(AI10="","",IF(ISERROR(SEARCH($X$2,Séquences!$W$349)),"",AI10))&amp;" "&amp;IF(AJ10="","",IF(ISERROR(SEARCH($X$2,Séquences!$W$392)),"",AJ10))&amp;" "&amp;IF(AK10="","",IF(ISERROR(SEARCH($X$2,Séquences!$W$435)),"",AK10)))</f>
        <v>.</v>
      </c>
      <c r="Y10" s="430" t="str">
        <f>IF(ISERROR(SEARCH($Y$3,C10)),".",IF(AB10="","",IF(ISERROR(SEARCH($Y$2,Séquences!$W$44)),"",AB10))&amp;" "&amp;IF(AC10="","",IF(ISERROR(SEARCH($Y$2,Séquences!$W$88)),"",AC10))&amp;" "&amp;IF(AD10="","",IF(ISERROR(SEARCH($Y$2,Séquences!$W$131)),"",AD10))&amp;" "&amp;IF(AE10="","",IF(ISERROR(SEARCH($Y$2,Séquences!$W$175)),"",AE10))&amp;" "&amp;IF(AF10="","",IF(ISERROR(SEARCH($Y$2,Séquences!$W$219)),"",AF10))&amp;" "&amp;IF(AG10="","",IF(ISERROR(SEARCH($Y$2,Séquences!$W$263)),"",AG10))&amp;" "&amp;IF(AH10="","",IF(ISERROR(SEARCH($Y$2,Séquences!$W$306)),"",AH10))&amp;" "&amp;IF(AI10="","",IF(ISERROR(SEARCH($Y$2,Séquences!$W$349)),"",AI10))&amp;" "&amp;IF(AJ10="","",IF(ISERROR(SEARCH($Y$2,Séquences!$W$392)),"",AJ10))&amp;" "&amp;IF(AK10="","",IF(ISERROR(SEARCH($Y$2,Séquences!$W$435)),"",AK10)))</f>
        <v>.</v>
      </c>
      <c r="Z10" s="430" t="str">
        <f>IF(ISERROR(SEARCH($Z$3,C10)),".",IF(AB10="","",IF(ISERROR(SEARCH($Z$2,Séquences!$W$44)),"",AB10))&amp;" "&amp;IF(AC10="","",IF(ISERROR(SEARCH($Z$2,Séquences!$W$88)),"",AC10))&amp;" "&amp;IF(AD10="","",IF(ISERROR(SEARCH($Z$2,Séquences!$W$131)),"",AD10))&amp;" "&amp;IF(AE10="","",IF(ISERROR(SEARCH($Z$2,Séquences!$W$175)),"",AE10))&amp;" "&amp;IF(AF10="","",IF(ISERROR(SEARCH($Z$2,Séquences!$W$219)),"",AF10))&amp;" "&amp;IF(AG10="","",IF(ISERROR(SEARCH($Z$2,Séquences!$W$263)),"",AG10))&amp;" "&amp;IF(AH10="","",IF(ISERROR(SEARCH($Z$2,Séquences!$W$306)),"",AH10))&amp;" "&amp;IF(AI10="","",IF(ISERROR(SEARCH($Z$2,Séquences!$W$349)),"",AI10))&amp;" "&amp;IF(AJ10="","",IF(ISERROR(SEARCH($Z$2,Séquences!$W$392)),"",AJ10))&amp;" "&amp;IF(AK10="","",IF(ISERROR(SEARCH($Z$2,Séquences!$W$435)),"",AK10)))</f>
        <v>.</v>
      </c>
      <c r="AA10" s="206">
        <f>+COUNTA(E10:Z10)</f>
        <v>22</v>
      </c>
      <c r="AB10" s="207" t="str">
        <f>IF(ISERROR(SEARCH($A$7,Séquences!$W$44)),"",IF(ISERROR(SEARCH(A10,Séquences!$W$44)),"",Séquences!$X$44))</f>
        <v/>
      </c>
      <c r="AC10" s="207" t="str">
        <f>IF(ISERROR(SEARCH($A$7,Séquences!$W$88)),"",IF(ISERROR(SEARCH(A10,Séquences!$W$88)),"",Séquences!$X$88))</f>
        <v/>
      </c>
      <c r="AD10" s="207" t="str">
        <f>IF(ISERROR(SEARCH($A$7,Séquences!$W$131)),"",IF(ISERROR(SEARCH(A10,Séquences!$W$131)),"",Séquences!$X$131))</f>
        <v/>
      </c>
      <c r="AE10" s="207" t="str">
        <f>IF(ISERROR(SEARCH($A$7,Séquences!$W$175)),"",IF(ISERROR(SEARCH(A10,Séquences!$W$175)),"",Séquences!$X$175))</f>
        <v>S4</v>
      </c>
      <c r="AF10" s="207" t="str">
        <f>IF(ISERROR(SEARCH($A$7,Séquences!$W$219)),"",IF(ISERROR(SEARCH(A10,Séquences!$W$219)),"",Séquences!$X$219))</f>
        <v/>
      </c>
      <c r="AG10" s="207" t="str">
        <f>IF(ISERROR(SEARCH($A$7,Séquences!$W$263)),"",IF(ISERROR(SEARCH(A10,Séquences!$W$263)),"",Séquences!$X$263))</f>
        <v/>
      </c>
      <c r="AH10" s="207" t="str">
        <f>IF(ISERROR(SEARCH($A$7,Séquences!$W$306)),"",IF(ISERROR(SEARCH(A10,Séquences!$W$306)),"",Séquences!$X$306))</f>
        <v>S7</v>
      </c>
      <c r="AI10" s="207" t="str">
        <f>IF(ISERROR(SEARCH($A$7,Séquences!$W$349)),"",IF(ISERROR(SEARCH(A10,Séquences!$W$349)),"",Séquences!$X$349))</f>
        <v>S8</v>
      </c>
      <c r="AJ10" s="207" t="str">
        <f>IF(ISERROR(SEARCH($A$7,Séquences!$W$392)),"",IF(ISERROR(SEARCH(A10,Séquences!$W$392)),"",Séquences!$X$392))</f>
        <v>S9</v>
      </c>
      <c r="AK10" s="207" t="str">
        <f>IF(ISERROR(SEARCH($A$7,Séquences!$W$435)),"",IF(ISERROR(SEARCH(A10,Séquences!$W$435)),"",Séquences!$X$435))</f>
        <v/>
      </c>
    </row>
    <row r="11" spans="1:368" s="219" customFormat="1" ht="39" customHeight="1">
      <c r="A11" s="626" t="str">
        <f>'Objectifs et Compétences'!$B$11</f>
        <v xml:space="preserve">O2 - Identifier les éléments influents du développement d’un produit  </v>
      </c>
      <c r="B11" s="627"/>
      <c r="C11" s="337"/>
      <c r="D11" s="222"/>
      <c r="E11" s="603"/>
      <c r="F11" s="604"/>
      <c r="G11" s="604"/>
      <c r="H11" s="604"/>
      <c r="I11" s="604"/>
      <c r="J11" s="604"/>
      <c r="K11" s="604"/>
      <c r="L11" s="604"/>
      <c r="M11" s="604"/>
      <c r="N11" s="604"/>
      <c r="O11" s="604"/>
      <c r="P11" s="604"/>
      <c r="Q11" s="604"/>
      <c r="R11" s="604"/>
      <c r="S11" s="604"/>
      <c r="T11" s="604"/>
      <c r="U11" s="604"/>
      <c r="V11" s="604"/>
      <c r="W11" s="604"/>
      <c r="X11" s="604"/>
      <c r="Y11" s="604"/>
      <c r="Z11" s="605"/>
      <c r="AA11" s="221"/>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c r="IL11" s="220"/>
      <c r="IM11" s="220"/>
      <c r="IN11" s="220"/>
      <c r="IO11" s="220"/>
      <c r="IP11" s="220"/>
      <c r="IQ11" s="220"/>
      <c r="IR11" s="220"/>
      <c r="IS11" s="220"/>
      <c r="IT11" s="220"/>
      <c r="IU11" s="220"/>
      <c r="IV11" s="220"/>
      <c r="IW11" s="220"/>
      <c r="IX11" s="220"/>
      <c r="IY11" s="220"/>
      <c r="IZ11" s="220"/>
      <c r="JA11" s="220"/>
      <c r="JB11" s="220"/>
      <c r="JC11" s="220"/>
      <c r="JD11" s="220"/>
      <c r="JE11" s="220"/>
      <c r="JF11" s="220"/>
      <c r="JG11" s="220"/>
      <c r="JH11" s="220"/>
      <c r="JI11" s="220"/>
      <c r="JJ11" s="220"/>
      <c r="JK11" s="220"/>
      <c r="JL11" s="220"/>
      <c r="JM11" s="220"/>
      <c r="JN11" s="220"/>
      <c r="JO11" s="220"/>
      <c r="JP11" s="220"/>
      <c r="JQ11" s="220"/>
      <c r="JR11" s="220"/>
      <c r="JS11" s="220"/>
      <c r="JT11" s="220"/>
      <c r="JU11" s="220"/>
      <c r="JV11" s="220"/>
      <c r="JW11" s="220"/>
      <c r="JX11" s="220"/>
      <c r="JY11" s="220"/>
      <c r="JZ11" s="220"/>
      <c r="KA11" s="220"/>
      <c r="KB11" s="220"/>
      <c r="KC11" s="220"/>
      <c r="KD11" s="220"/>
      <c r="KE11" s="220"/>
      <c r="KF11" s="220"/>
      <c r="KG11" s="220"/>
      <c r="KH11" s="220"/>
      <c r="KI11" s="220"/>
      <c r="KJ11" s="220"/>
      <c r="KK11" s="220"/>
      <c r="KL11" s="220"/>
      <c r="KM11" s="220"/>
      <c r="KN11" s="220"/>
      <c r="KO11" s="220"/>
      <c r="KP11" s="220"/>
      <c r="KQ11" s="220"/>
      <c r="KR11" s="220"/>
      <c r="KS11" s="220"/>
      <c r="KT11" s="220"/>
      <c r="KU11" s="220"/>
      <c r="KV11" s="220"/>
      <c r="KW11" s="220"/>
      <c r="KX11" s="220"/>
      <c r="KY11" s="220"/>
      <c r="KZ11" s="220"/>
      <c r="LA11" s="220"/>
      <c r="LB11" s="220"/>
      <c r="LC11" s="220"/>
      <c r="LD11" s="220"/>
      <c r="LE11" s="220"/>
      <c r="LF11" s="220"/>
      <c r="LG11" s="220"/>
      <c r="LH11" s="220"/>
      <c r="LI11" s="220"/>
      <c r="LJ11" s="220"/>
      <c r="LK11" s="220"/>
      <c r="LL11" s="220"/>
      <c r="LM11" s="220"/>
      <c r="LN11" s="220"/>
      <c r="LO11" s="220"/>
      <c r="LP11" s="220"/>
      <c r="LQ11" s="220"/>
      <c r="LR11" s="220"/>
      <c r="LS11" s="220"/>
      <c r="LT11" s="220"/>
      <c r="LU11" s="220"/>
      <c r="LV11" s="220"/>
      <c r="LW11" s="220"/>
      <c r="LX11" s="220"/>
      <c r="LY11" s="220"/>
      <c r="LZ11" s="220"/>
      <c r="MA11" s="220"/>
      <c r="MB11" s="220"/>
      <c r="MC11" s="220"/>
      <c r="MD11" s="220"/>
      <c r="ME11" s="220"/>
      <c r="MF11" s="220"/>
      <c r="MG11" s="220"/>
      <c r="MH11" s="220"/>
      <c r="MI11" s="220"/>
      <c r="MJ11" s="220"/>
      <c r="MK11" s="220"/>
      <c r="ML11" s="220"/>
      <c r="MM11" s="220"/>
      <c r="MN11" s="220"/>
      <c r="MO11" s="220"/>
      <c r="MP11" s="220"/>
      <c r="MQ11" s="220"/>
      <c r="MR11" s="220"/>
      <c r="MS11" s="220"/>
      <c r="MT11" s="220"/>
      <c r="MU11" s="220"/>
      <c r="MV11" s="220"/>
      <c r="MW11" s="220"/>
      <c r="MX11" s="220"/>
      <c r="MY11" s="220"/>
      <c r="MZ11" s="220"/>
      <c r="NA11" s="220"/>
      <c r="NB11" s="220"/>
      <c r="NC11" s="220"/>
      <c r="ND11" s="220"/>
    </row>
    <row r="12" spans="1:368" ht="39" customHeight="1">
      <c r="A12" s="628" t="str">
        <f>'Objectifs et Compétences'!$D$11</f>
        <v xml:space="preserve">CO2.1. Décoder le cahier des charges d’un produit, participer, si besoin, à sa modification </v>
      </c>
      <c r="B12" s="629"/>
      <c r="C12" s="338" t="str">
        <f>'Objectifs et Compétences'!I11</f>
        <v xml:space="preserve">1.1. / 1.2. </v>
      </c>
      <c r="D12" s="265" t="s">
        <v>732</v>
      </c>
      <c r="E12" s="429" t="str">
        <f>IF(ISERROR(SEARCH($E$3,C12)),".",IF(AB12="","",IF(ISERROR(SEARCH($E$2,Séquences!$W$44)),"",AB12))&amp;" "&amp;IF(AC12="","",IF(ISERROR(SEARCH($E$2,Séquences!$W$88)),"",AC12))&amp;" "&amp;IF(AD12="","",IF(ISERROR(SEARCH($E$2,Séquences!$W$131)),"",AD12))&amp;" "&amp;IF(AE12="","",IF(ISERROR(SEARCH($E$2,Séquences!$W$175)),"",AE12))&amp;" "&amp;IF(AF12="","",IF(ISERROR(SEARCH($E$2,Séquences!$W$219)),"",AF12))&amp;" "&amp;IF(AG12="","",IF(ISERROR(SEARCH($E$2,Séquences!$W$263)),"",AG12))&amp;" "&amp;IF(AH12="","",IF(ISERROR(SEARCH($E$2,Séquences!$W$306)),"",AH12))&amp;" "&amp;IF(AI12="","",IF(ISERROR(SEARCH($E$2,Séquences!$W$349)),"",AI12))&amp;" "&amp;IF(AJ12="","",IF(ISERROR(SEARCH($E$2,Séquences!$W$392)),"",AJ12))&amp;" "&amp;IF(AK12="","",IF(ISERROR(SEARCH($E$2,Séquences!$W$435)),"",AK12)))</f>
        <v xml:space="preserve">S1     S6   S9 </v>
      </c>
      <c r="F12" s="430" t="str">
        <f>IF(ISERROR(SEARCH($F$3,C12)),".",IF(AB12="","",IF(ISERROR(SEARCH($F$2,Séquences!$W$44)),"",AB12))&amp;" "&amp;IF(AC12="","",IF(ISERROR(SEARCH($F$2,Séquences!$W$88)),"",AC12))&amp;" "&amp;IF(AD12="","",IF(ISERROR(SEARCH($F$2,Séquences!$W$131)),"",AD12))&amp;" "&amp;IF(AE12="","",IF(ISERROR(SEARCH($F$2,Séquences!$W$175)),"",AE12))&amp;" "&amp;IF(AF12="","",IF(ISERROR(SEARCH($F$2,Séquences!$W$219)),"",AF12))&amp;" "&amp;IF(AG12="","",IF(ISERROR(SEARCH($F$2,Séquences!$W$263)),"",AG12))&amp;" "&amp;IF(AH12="","",IF(ISERROR(SEARCH($F$2,Séquences!$W$306)),"",AH12))&amp;" "&amp;IF(AI12="","",IF(ISERROR(SEARCH($F$2,Séquences!$W$349)),"",AI12))&amp;" "&amp;IF(AJ12="","",IF(ISERROR(SEARCH($F$2,Séquences!$W$392)),"",AJ12))&amp;" "&amp;IF(AK12="","",IF(ISERROR(SEARCH($F$2,Séquences!$W$435)),"",AK12)))</f>
        <v xml:space="preserve">S1     S6    </v>
      </c>
      <c r="G12" s="430" t="str">
        <f>IF(ISERROR(SEARCH($G$3,C12)),".",IF(AB12="","",IF(ISERROR(SEARCH($G$2,Séquences!$W$44)),"",AB12))&amp;" "&amp;IF(AC12="","",IF(ISERROR(SEARCH($G$2,Séquences!$W$88)),"",AC12))&amp;" "&amp;IF(AD12="","",IF(ISERROR(SEARCH($G$2,Séquences!$W$131)),"",AD12))&amp;" "&amp;IF(AE12="","",IF(ISERROR(SEARCH($G$2,Séquences!$W$175)),"",AE12))&amp;" "&amp;IF(AF12="","",IF(ISERROR(SEARCH($G$2,Séquences!$W$219)),"",AF12))&amp;" "&amp;IF(AG12="","",IF(ISERROR(SEARCH($G$2,Séquences!$W$263)),"",AG12))&amp;" "&amp;IF(AH12="","",IF(ISERROR(SEARCH($G$2,Séquences!$W$306)),"",AH12))&amp;" "&amp;IF(AI12="","",IF(ISERROR(SEARCH($G$2,Séquences!$W$349)),"",AI12))&amp;" "&amp;IF(AJ12="","",IF(ISERROR(SEARCH($G$2,Séquences!$W$392)),"",AJ12))&amp;" "&amp;IF(AK12="","",IF(ISERROR(SEARCH($G$2,Séquences!$W$435)),"",AK12)))</f>
        <v>.</v>
      </c>
      <c r="H12" s="430" t="str">
        <f>IF(ISERROR(SEARCH($H$3,C12)),".",IF(AB12="","",IF(ISERROR(SEARCH($H$2,Séquences!$W$44)),"",AB12))&amp;" "&amp;IF(AC12="","",IF(ISERROR(SEARCH($H$2,Séquences!$W$88)),"",AC12))&amp;" "&amp;IF(AD12="","",IF(ISERROR(SEARCH($H$2,Séquences!$W$131)),"",AD12))&amp;" "&amp;IF(AE12="","",IF(ISERROR(SEARCH($H$2,Séquences!$W$175)),"",AE12))&amp;" "&amp;IF(AF12="","",IF(ISERROR(SEARCH($H$2,Séquences!$W$219)),"",AF12))&amp;" "&amp;IF(AG12="","",IF(ISERROR(SEARCH($H$2,Séquences!$W$263)),"",AG12))&amp;" "&amp;IF(AH12="","",IF(ISERROR(SEARCH($H$2,Séquences!$W$306)),"",AH12))&amp;" "&amp;IF(AI12="","",IF(ISERROR(SEARCH($H$2,Séquences!$W$349)),"",AI12))&amp;" "&amp;IF(AJ12="","",IF(ISERROR(SEARCH($H$2,Séquences!$W$392)),"",AJ12))&amp;" "&amp;IF(AK12="","",IF(ISERROR(SEARCH($H$2,Séquences!$W$435)),"",AK12)))</f>
        <v>.</v>
      </c>
      <c r="I12" s="431" t="str">
        <f>IF(ISERROR(SEARCH($I$3,C12)),".",IF(AB12="","",IF(ISERROR(SEARCH($I$2,Séquences!$W$44)),"",AB12))&amp;" "&amp;IF(AC12="","",IF(ISERROR(SEARCH($I$2,Séquences!$W$88)),"",AC12))&amp;" "&amp;IF(AD12="","",IF(ISERROR(SEARCH($I$2,Séquences!$W$131)),"",AD12))&amp;" "&amp;IF(AE12="","",IF(ISERROR(SEARCH($I$2,Séquences!$W$175)),"",AE12))&amp;" "&amp;IF(AF12="","",IF(ISERROR(SEARCH($I$2,Séquences!$W$219)),"",AF12))&amp;" "&amp;IF(AG12="","",IF(ISERROR(SEARCH($I$2,Séquences!$W$263)),"",AG12))&amp;" "&amp;IF(AH12="","",IF(ISERROR(SEARCH($I$2,Séquences!$W$306)),"",AH12))&amp;" "&amp;IF(AI12="","",IF(ISERROR(SEARCH($I$2,Séquences!$W$349)),"",AI12))&amp;" "&amp;IF(AJ12="","",IF(ISERROR(SEARCH($I$2,Séquences!$W$392)),"",AJ12))&amp;" "&amp;IF(AK12="","",IF(ISERROR(SEARCH($I$2,Séquences!$W$435)),"",AK12)))</f>
        <v>.</v>
      </c>
      <c r="J12" s="365" t="str">
        <f>IF(ISERROR(SEARCH($J$3,C12)),".",IF(AB12="","",IF(ISERROR(SEARCH($J$2,Séquences!$W$44)),"",AB12))&amp;" "&amp;IF(AC12="","",IF(ISERROR(SEARCH($J$2,Séquences!$W$88)),"",AC12))&amp;" "&amp;IF(AD12="","",IF(ISERROR(SEARCH($J$2,Séquences!$W$131)),"",AD12))&amp;" "&amp;IF(AE12="","",IF(ISERROR(SEARCH($J$2,Séquences!$W$175)),"",AE12))&amp;" "&amp;IF(AF12="","",IF(ISERROR(SEARCH($J$2,Séquences!$W$219)),"",AF12))&amp;" "&amp;IF(AG12="","",IF(ISERROR(SEARCH($J$2,Séquences!$W$263)),"",AG12))&amp;" "&amp;IF(AH12="","",IF(ISERROR(SEARCH($J$2,Séquences!$W$306)),"",AH12))&amp;" "&amp;IF(AI12="","",IF(ISERROR(SEARCH($J$2,Séquences!$W$349)),"",AI12))&amp;" "&amp;IF(AJ12="","",IF(ISERROR(SEARCH($J$2,Séquences!$W$392)),"",AJ12))&amp;" "&amp;IF(AK12="","",IF(ISERROR(SEARCH($J$2,Séquences!$W$435)),"",AK12)))</f>
        <v>.</v>
      </c>
      <c r="K12" s="430" t="str">
        <f>IF(ISERROR(SEARCH($K$3,C12)),".",IF(AB12="","",IF(ISERROR(SEARCH($K$2,Séquences!$W$44)),"",AB12))&amp;" "&amp;IF(AC12="","",IF(ISERROR(SEARCH($K$2,Séquences!$W$88)),"",AC12))&amp;" "&amp;IF(AD12="","",IF(ISERROR(SEARCH($K$2,Séquences!$W$131)),"",AD12))&amp;" "&amp;IF(AE12="","",IF(ISERROR(SEARCH($K$2,Séquences!$W$175)),"",AE12))&amp;" "&amp;IF(AF12="","",IF(ISERROR(SEARCH($K$2,Séquences!$W$219)),"",AF12))&amp;" "&amp;IF(AG12="","",IF(ISERROR(SEARCH($K$2,Séquences!$W$263)),"",AG12))&amp;" "&amp;IF(AH12="","",IF(ISERROR(SEARCH($K$2,Séquences!$W$306)),"",AH12))&amp;" "&amp;IF(AI12="","",IF(ISERROR(SEARCH($K$2,Séquences!$W$349)),"",AI12))&amp;" "&amp;IF(AJ12="","",IF(ISERROR(SEARCH($K$2,Séquences!$W$392)),"",AJ12))&amp;" "&amp;IF(AK12="","",IF(ISERROR(SEARCH($K$2,Séquences!$W$435)),"",AK12)))</f>
        <v>.</v>
      </c>
      <c r="L12" s="430" t="str">
        <f>IF(ISERROR(SEARCH($L$3,C12)),".",IF(AB12="","",IF(ISERROR(SEARCH($L$2,Séquences!$W$44)),"",AB12))&amp;" "&amp;IF(AC12="","",IF(ISERROR(SEARCH($L$2,Séquences!$W$88)),"",AC12))&amp;" "&amp;IF(AD12="","",IF(ISERROR(SEARCH($L$2,Séquences!$W$131)),"",AD12))&amp;" "&amp;IF(AE12="","",IF(ISERROR(SEARCH($L$2,Séquences!$W$175)),"",AE12))&amp;" "&amp;IF(AF12="","",IF(ISERROR(SEARCH($L$2,Séquences!$W$219)),"",AF12))&amp;" "&amp;IF(AG12="","",IF(ISERROR(SEARCH($L$2,Séquences!$W$263)),"",AG12))&amp;" "&amp;IF(AH12="","",IF(ISERROR(SEARCH($L$2,Séquences!$W$306)),"",AH12))&amp;" "&amp;IF(AI12="","",IF(ISERROR(SEARCH($L$2,Séquences!$W$349)),"",AI12))&amp;" "&amp;IF(AJ12="","",IF(ISERROR(SEARCH($L$2,Séquences!$W$392)),"",AJ12))&amp;" "&amp;IF(AK12="","",IF(ISERROR(SEARCH($L$2,Séquences!$W$435)),"",AK12)))</f>
        <v>.</v>
      </c>
      <c r="M12" s="431" t="str">
        <f>IF(ISERROR(SEARCH($M$3,C12)),".",IF(AB12="","",IF(ISERROR(SEARCH($M$2,Séquences!$W$44)),"",AB12))&amp;" "&amp;IF(AC12="","",IF(ISERROR(SEARCH($M$2,Séquences!$W$88)),"",AC12))&amp;" "&amp;IF(AD12="","",IF(ISERROR(SEARCH($M$2,Séquences!$W$131)),"",AD12))&amp;" "&amp;IF(AE12="","",IF(ISERROR(SEARCH($M$2,Séquences!$W$175)),"",AE12))&amp;" "&amp;IF(AF12="","",IF(ISERROR(SEARCH($M$2,Séquences!$W$219)),"",AF12))&amp;" "&amp;IF(AG12="","",IF(ISERROR(SEARCH($M$2,Séquences!$W$263)),"",AG12))&amp;" "&amp;IF(AH12="","",IF(ISERROR(SEARCH($M$2,Séquences!$W$306)),"",AH12))&amp;" "&amp;IF(AI12="","",IF(ISERROR(SEARCH($M$2,Séquences!$W$349)),"",AI12))&amp;" "&amp;IF(AJ12="","",IF(ISERROR(SEARCH($M$2,Séquences!$W$392)),"",AJ12))&amp;" "&amp;IF(AK12="","",IF(ISERROR(SEARCH($M$2,Séquences!$W$435)),"",AK12)))</f>
        <v>.</v>
      </c>
      <c r="N12" s="365" t="str">
        <f>IF(ISERROR(SEARCH($N$3,C12)),".",IF(AB12="","",IF(ISERROR(SEARCH($N$2,Séquences!$W$44)),"",AB12))&amp;" "&amp;IF(AC12="","",IF(ISERROR(SEARCH($N$2,Séquences!$W$88)),"",AC12))&amp;" "&amp;IF(AD12="","",IF(ISERROR(SEARCH($N$2,Séquences!$W$131)),"",AD12))&amp;" "&amp;IF(AE12="","",IF(ISERROR(SEARCH($N$2,Séquences!$W$175)),"",AE12))&amp;" "&amp;IF(AF12="","",IF(ISERROR(SEARCH($N$2,Séquences!$W$219)),"",AF12))&amp;" "&amp;IF(AG12="","",IF(ISERROR(SEARCH($N$2,Séquences!$W$263)),"",AG12))&amp;" "&amp;IF(AH12="","",IF(ISERROR(SEARCH($N$2,Séquences!$W$306)),"",AH12))&amp;" "&amp;IF(AI12="","",IF(ISERROR(SEARCH($N$2,Séquences!$W$349)),"",AI12))&amp;" "&amp;IF(AJ12="","",IF(ISERROR(SEARCH($N$2,Séquences!$W$392)),"",AJ12))&amp;" "&amp;IF(AK12="","",IF(ISERROR(SEARCH($N$2,Séquences!$W$435)),"",AK12)))</f>
        <v>.</v>
      </c>
      <c r="O12" s="430" t="str">
        <f>IF(ISERROR(SEARCH($O$3,C12)),".",IF(AB12="","",IF(ISERROR(SEARCH($O$2,Séquences!$W$44)),"",AB12))&amp;" "&amp;IF(AC12="","",IF(ISERROR(SEARCH($O$2,Séquences!$W$88)),"",AC12))&amp;" "&amp;IF(AD12="","",IF(ISERROR(SEARCH($O$2,Séquences!$W$131)),"",AD12))&amp;" "&amp;IF(AE12="","",IF(ISERROR(SEARCH($O$2,Séquences!$W$175)),"",AE12))&amp;" "&amp;IF(AF12="","",IF(ISERROR(SEARCH($O$2,Séquences!$W$219)),"",AF12))&amp;" "&amp;IF(AG12="","",IF(ISERROR(SEARCH($O$2,Séquences!$W$263)),"",AG12))&amp;" "&amp;IF(AH12="","",IF(ISERROR(SEARCH($O$2,Séquences!$W$306)),"",AH12))&amp;" "&amp;IF(AI12="","",IF(ISERROR(SEARCH($O$2,Séquences!$W$349)),"",AI12))&amp;" "&amp;IF(AJ12="","",IF(ISERROR(SEARCH($O$2,Séquences!$W$392)),"",AJ12))&amp;" "&amp;IF(AK12="","",IF(ISERROR(SEARCH($O$2,Séquences!$W$435)),"",AK12)))</f>
        <v>.</v>
      </c>
      <c r="P12" s="430" t="str">
        <f>IF(ISERROR(SEARCH($P$3,C12)),".",IF(AB12="","",IF(ISERROR(SEARCH($P$2,Séquences!$W$44)),"",AB12))&amp;" "&amp;IF(AC12="","",IF(ISERROR(SEARCH($P$2,Séquences!$W$88)),"",AC12))&amp;" "&amp;IF(AD12="","",IF(ISERROR(SEARCH($P$2,Séquences!$W$131)),"",AD12))&amp;" "&amp;IF(AE12="","",IF(ISERROR(SEARCH($P$2,Séquences!$W$175)),"",AE12))&amp;" "&amp;IF(AF12="","",IF(ISERROR(SEARCH($P$2,Séquences!$W$219)),"",AF12))&amp;" "&amp;IF(AG12="","",IF(ISERROR(SEARCH($P$2,Séquences!$W$263)),"",AG12))&amp;" "&amp;IF(AH12="","",IF(ISERROR(SEARCH($P$2,Séquences!$W$306)),"",AH12))&amp;" "&amp;IF(AI12="","",IF(ISERROR(SEARCH($P$2,Séquences!$W$349)),"",AI12))&amp;" "&amp;IF(AJ12="","",IF(ISERROR(SEARCH($P$2,Séquences!$W$392)),"",AJ12))&amp;" "&amp;IF(AK12="","",IF(ISERROR(SEARCH($P$2,Séquences!$W$435)),"",AK12)))</f>
        <v>.</v>
      </c>
      <c r="Q12" s="431" t="str">
        <f>IF(ISERROR(SEARCH($Q$3,C12)),".",IF(AB12="","",IF(ISERROR(SEARCH($Q$2,Séquences!$W$44)),"",AB12))&amp;" "&amp;IF(AC12="","",IF(ISERROR(SEARCH($Q$2,Séquences!$W$88)),"",AC12))&amp;" "&amp;IF(AD12="","",IF(ISERROR(SEARCH($Q$2,Séquences!$W$131)),"",AD12))&amp;" "&amp;IF(AE12="","",IF(ISERROR(SEARCH($Q$2,Séquences!$W$175)),"",AE12))&amp;" "&amp;IF(AF12="","",IF(ISERROR(SEARCH($Q$2,Séquences!$W$219)),"",AF12))&amp;" "&amp;IF(AG12="","",IF(ISERROR(SEARCH($Q$2,Séquences!$W$263)),"",AG12))&amp;" "&amp;IF(AH12="","",IF(ISERROR(SEARCH($Q$2,Séquences!$W$306)),"",AH12))&amp;" "&amp;IF(AI12="","",IF(ISERROR(SEARCH($Q$2,Séquences!$W$349)),"",AI12))&amp;" "&amp;IF(AJ12="","",IF(ISERROR(SEARCH($Q$2,Séquences!$W$392)),"",AJ12))&amp;" "&amp;IF(AK12="","",IF(ISERROR(SEARCH($Q$2,Séquences!$W$435)),"",AK12)))</f>
        <v>.</v>
      </c>
      <c r="R12" s="365" t="str">
        <f>IF(ISERROR(SEARCH($R$3,C12)),".",IF(AB12="","",IF(ISERROR(SEARCH($R$2,Séquences!$W$44)),"",AB12))&amp;" "&amp;IF(AC12="","",IF(ISERROR(SEARCH($R$2,Séquences!$W$88)),"",AC12))&amp;" "&amp;IF(AD12="","",IF(ISERROR(SEARCH($R$2,Séquences!$W$131)),"",AD12))&amp;" "&amp;IF(AE12="","",IF(ISERROR(SEARCH($R$2,Séquences!$W$175)),"",AE12))&amp;" "&amp;IF(AF12="","",IF(ISERROR(SEARCH($R$2,Séquences!$W$219)),"",AF12))&amp;" "&amp;IF(AG12="","",IF(ISERROR(SEARCH($R$2,Séquences!$W$263)),"",AG12))&amp;" "&amp;IF(AH12="","",IF(ISERROR(SEARCH($R$2,Séquences!$W$306)),"",AH12))&amp;" "&amp;IF(AI12="","",IF(ISERROR(SEARCH($R$2,Séquences!$W$349)),"",AI12))&amp;" "&amp;IF(AJ12="","",IF(ISERROR(SEARCH($R$2,Séquences!$W$392)),"",AJ12))&amp;" "&amp;IF(AK12="","",IF(ISERROR(SEARCH($R$2,Séquences!$W$435)),"",AK12)))</f>
        <v>.</v>
      </c>
      <c r="S12" s="430" t="str">
        <f>IF(ISERROR(SEARCH($S$3,C12)),".",IF(AB12="","",IF(ISERROR(SEARCH($S$2,Séquences!$W$44)),"",AB12))&amp;" "&amp;IF(AC12="","",IF(ISERROR(SEARCH($S$2,Séquences!$W$88)),"",AC12))&amp;" "&amp;IF(AD12="","",IF(ISERROR(SEARCH($S$2,Séquences!$W$131)),"",AD12))&amp;" "&amp;IF(AE12="","",IF(ISERROR(SEARCH($S$2,Séquences!$W$175)),"",AE12))&amp;" "&amp;IF(AF12="","",IF(ISERROR(SEARCH($S$2,Séquences!$W$219)),"",AF12))&amp;" "&amp;IF(AG12="","",IF(ISERROR(SEARCH($S$2,Séquences!$W$263)),"",AG12))&amp;" "&amp;IF(AH12="","",IF(ISERROR(SEARCH($S$2,Séquences!$W$306)),"",AH12))&amp;" "&amp;IF(AI12="","",IF(ISERROR(SEARCH($S$2,Séquences!$W$349)),"",AI12))&amp;" "&amp;IF(AJ12="","",IF(ISERROR(SEARCH($S$2,Séquences!$W$392)),"",AJ12))&amp;" "&amp;IF(AK12="","",IF(ISERROR(SEARCH($S$2,Séquences!$W$435)),"",AK12)))</f>
        <v>.</v>
      </c>
      <c r="T12" s="431" t="str">
        <f>IF(ISERROR(SEARCH($T$3,C12)),".",IF(AB12="","",IF(ISERROR(SEARCH($T$2,Séquences!$W$44)),"",AB12))&amp;" "&amp;IF(AC12="","",IF(ISERROR(SEARCH($T$2,Séquences!$W$88)),"",AC12))&amp;" "&amp;IF(AD12="","",IF(ISERROR(SEARCH($T$2,Séquences!$W$131)),"",AD12))&amp;" "&amp;IF(AE12="","",IF(ISERROR(SEARCH($T$2,Séquences!$W$175)),"",AE12))&amp;" "&amp;IF(AF12="","",IF(ISERROR(SEARCH($T$2,Séquences!$W$219)),"",AF12))&amp;" "&amp;IF(AG12="","",IF(ISERROR(SEARCH($T$2,Séquences!$W$263)),"",AG12))&amp;" "&amp;IF(AH12="","",IF(ISERROR(SEARCH($T$2,Séquences!$W$306)),"",AH12))&amp;" "&amp;IF(AI12="","",IF(ISERROR(SEARCH($T$2,Séquences!$W$349)),"",AI12))&amp;" "&amp;IF(AJ12="","",IF(ISERROR(SEARCH($T$2,Séquences!$W$392)),"",AJ12))&amp;" "&amp;IF(AK12="","",IF(ISERROR(SEARCH($T$2,Séquences!$W$435)),"",AK12)))</f>
        <v>.</v>
      </c>
      <c r="U12" s="365" t="str">
        <f>IF(ISERROR(SEARCH($U$3,C12)),".",IF(AB12="","",IF(ISERROR(SEARCH($U$2,Séquences!$W$44)),"",AB12))&amp;" "&amp;IF(AC12="","",IF(ISERROR(SEARCH($U$2,Séquences!$W$88)),"",AC12))&amp;" "&amp;IF(AD12="","",IF(ISERROR(SEARCH($U$2,Séquences!$W$131)),"",AD12))&amp;" "&amp;IF(AE12="","",IF(ISERROR(SEARCH($U$2,Séquences!$W$175)),"",AE12))&amp;" "&amp;IF(AF12="","",IF(ISERROR(SEARCH($U$2,Séquences!$W$219)),"",AF12))&amp;" "&amp;IF(AG12="","",IF(ISERROR(SEARCH($U$2,Séquences!$W$263)),"",AG12))&amp;" "&amp;IF(AH12="","",IF(ISERROR(SEARCH($U$2,Séquences!$W$306)),"",AH12))&amp;" "&amp;IF(AI12="","",IF(ISERROR(SEARCH($U$2,Séquences!$W$349)),"",AI12))&amp;" "&amp;IF(AJ12="","",IF(ISERROR(SEARCH($U$2,Séquences!$W$392)),"",AJ12))&amp;" "&amp;IF(AK12="","",IF(ISERROR(SEARCH($U$2,Séquences!$W$435)),"",AK12)))</f>
        <v>.</v>
      </c>
      <c r="V12" s="430" t="str">
        <f>IF(ISERROR(SEARCH($V$3,C12)),".",IF(AB12="","",IF(ISERROR(SEARCH($V$2,Séquences!$W$44)),"",AB12))&amp;" "&amp;IF(AC12="","",IF(ISERROR(SEARCH($V$2,Séquences!$W$88)),"",AC12))&amp;" "&amp;IF(AD12="","",IF(ISERROR(SEARCH($V$2,Séquences!$W$131)),"",AD12))&amp;" "&amp;IF(AE12="","",IF(ISERROR(SEARCH($V$2,Séquences!$W$175)),"",AE12))&amp;" "&amp;IF(AF12="","",IF(ISERROR(SEARCH($V$2,Séquences!$W$219)),"",AF12))&amp;" "&amp;IF(AG12="","",IF(ISERROR(SEARCH($V$2,Séquences!$W$263)),"",AG12))&amp;" "&amp;IF(AH12="","",IF(ISERROR(SEARCH($V$2,Séquences!$W$306)),"",AH12))&amp;" "&amp;IF(AI12="","",IF(ISERROR(SEARCH($V$2,Séquences!$W$349)),"",AI12))&amp;" "&amp;IF(AJ12="","",IF(ISERROR(SEARCH($V$2,Séquences!$W$392)),"",AJ12))&amp;" "&amp;IF(AK12="","",IF(ISERROR(SEARCH($V$2,Séquences!$W$435)),"",AK12)))</f>
        <v>.</v>
      </c>
      <c r="W12" s="431" t="str">
        <f>IF(ISERROR(SEARCH($W$3,C12)),".",IF(AB12="","",IF(ISERROR(SEARCH($W$2,Séquences!$W$44)),"",AB12))&amp;" "&amp;IF(AC12="","",IF(ISERROR(SEARCH($W$2,Séquences!$W$88)),"",AC12))&amp;" "&amp;IF(AD12="","",IF(ISERROR(SEARCH($W$2,Séquences!$W$131)),"",AD12))&amp;" "&amp;IF(AE12="","",IF(ISERROR(SEARCH($W$2,Séquences!$W$175)),"",AE12))&amp;" "&amp;IF(AF12="","",IF(ISERROR(SEARCH($W$2,Séquences!$W$219)),"",AF12))&amp;" "&amp;IF(AG12="","",IF(ISERROR(SEARCH($W$2,Séquences!$W$263)),"",AG12))&amp;" "&amp;IF(AH12="","",IF(ISERROR(SEARCH($W$2,Séquences!$W$306)),"",AH12))&amp;" "&amp;IF(AI12="","",IF(ISERROR(SEARCH($W$2,Séquences!$W$349)),"",AI12))&amp;" "&amp;IF(AJ12="","",IF(ISERROR(SEARCH($W$2,Séquences!$W$392)),"",AJ12))&amp;" "&amp;IF(AK12="","",IF(ISERROR(SEARCH($W$2,Séquences!$W$435)),"",AK12)))</f>
        <v>.</v>
      </c>
      <c r="X12" s="365" t="str">
        <f>IF(ISERROR(SEARCH($X$3,C12)),".",IF(AB12="","",IF(ISERROR(SEARCH($X$2,Séquences!$W$44)),"",AB12))&amp;" "&amp;IF(AC12="","",IF(ISERROR(SEARCH($X$2,Séquences!$W$88)),"",AC12))&amp;" "&amp;IF(AD12="","",IF(ISERROR(SEARCH($X$2,Séquences!$W$131)),"",AD12))&amp;" "&amp;IF(AE12="","",IF(ISERROR(SEARCH($X$2,Séquences!$W$175)),"",AE12))&amp;" "&amp;IF(AF12="","",IF(ISERROR(SEARCH($X$2,Séquences!$W$219)),"",AF12))&amp;" "&amp;IF(AG12="","",IF(ISERROR(SEARCH($X$2,Séquences!$W$263)),"",AG12))&amp;" "&amp;IF(AH12="","",IF(ISERROR(SEARCH($X$2,Séquences!$W$306)),"",AH12))&amp;" "&amp;IF(AI12="","",IF(ISERROR(SEARCH($X$2,Séquences!$W$349)),"",AI12))&amp;" "&amp;IF(AJ12="","",IF(ISERROR(SEARCH($X$2,Séquences!$W$392)),"",AJ12))&amp;" "&amp;IF(AK12="","",IF(ISERROR(SEARCH($X$2,Séquences!$W$435)),"",AK12)))</f>
        <v>.</v>
      </c>
      <c r="Y12" s="430" t="str">
        <f>IF(ISERROR(SEARCH($Y$3,C12)),".",IF(AB12="","",IF(ISERROR(SEARCH($Y$2,Séquences!$W$44)),"",AB12))&amp;" "&amp;IF(AC12="","",IF(ISERROR(SEARCH($Y$2,Séquences!$W$88)),"",AC12))&amp;" "&amp;IF(AD12="","",IF(ISERROR(SEARCH($Y$2,Séquences!$W$131)),"",AD12))&amp;" "&amp;IF(AE12="","",IF(ISERROR(SEARCH($Y$2,Séquences!$W$175)),"",AE12))&amp;" "&amp;IF(AF12="","",IF(ISERROR(SEARCH($Y$2,Séquences!$W$219)),"",AF12))&amp;" "&amp;IF(AG12="","",IF(ISERROR(SEARCH($Y$2,Séquences!$W$263)),"",AG12))&amp;" "&amp;IF(AH12="","",IF(ISERROR(SEARCH($Y$2,Séquences!$W$306)),"",AH12))&amp;" "&amp;IF(AI12="","",IF(ISERROR(SEARCH($Y$2,Séquences!$W$349)),"",AI12))&amp;" "&amp;IF(AJ12="","",IF(ISERROR(SEARCH($Y$2,Séquences!$W$392)),"",AJ12))&amp;" "&amp;IF(AK12="","",IF(ISERROR(SEARCH($Y$2,Séquences!$W$435)),"",AK12)))</f>
        <v>.</v>
      </c>
      <c r="Z12" s="430" t="str">
        <f>IF(ISERROR(SEARCH($Z$3,C12)),".",IF(AB12="","",IF(ISERROR(SEARCH($Z$2,Séquences!$W$44)),"",AB12))&amp;" "&amp;IF(AC12="","",IF(ISERROR(SEARCH($Z$2,Séquences!$W$88)),"",AC12))&amp;" "&amp;IF(AD12="","",IF(ISERROR(SEARCH($Z$2,Séquences!$W$131)),"",AD12))&amp;" "&amp;IF(AE12="","",IF(ISERROR(SEARCH($Z$2,Séquences!$W$175)),"",AE12))&amp;" "&amp;IF(AF12="","",IF(ISERROR(SEARCH($Z$2,Séquences!$W$219)),"",AF12))&amp;" "&amp;IF(AG12="","",IF(ISERROR(SEARCH($Z$2,Séquences!$W$263)),"",AG12))&amp;" "&amp;IF(AH12="","",IF(ISERROR(SEARCH($Z$2,Séquences!$W$306)),"",AH12))&amp;" "&amp;IF(AI12="","",IF(ISERROR(SEARCH($Z$2,Séquences!$W$349)),"",AI12))&amp;" "&amp;IF(AJ12="","",IF(ISERROR(SEARCH($Z$2,Séquences!$W$392)),"",AJ12))&amp;" "&amp;IF(AK12="","",IF(ISERROR(SEARCH($Z$2,Séquences!$W$435)),"",AK12)))</f>
        <v>.</v>
      </c>
      <c r="AA12" s="206">
        <f>+COUNTA(F12:Z12)</f>
        <v>21</v>
      </c>
      <c r="AB12" s="207" t="str">
        <f>IF(ISERROR(SEARCH($A$11,Séquences!$W$44)),"",IF(ISERROR(SEARCH(A12,Séquences!$W$44)),"",Séquences!$X$44))</f>
        <v>S1</v>
      </c>
      <c r="AC12" s="207" t="str">
        <f>IF(ISERROR(SEARCH($A$11,Séquences!$W$88)),"",IF(ISERROR(SEARCH(A12,Séquences!$W$88)),"",Séquences!$X$88))</f>
        <v/>
      </c>
      <c r="AD12" s="207" t="str">
        <f>IF(ISERROR(SEARCH($A$11,Séquences!$W$131)),"",IF(ISERROR(SEARCH(A12,Séquences!$W$131)),"",Séquences!$X$131))</f>
        <v/>
      </c>
      <c r="AE12" s="207" t="str">
        <f>IF(ISERROR(SEARCH($A$11,Séquences!$W$175)),"",IF(ISERROR(SEARCH(A12,Séquences!$W$175)),"",Séquences!$X$175))</f>
        <v/>
      </c>
      <c r="AF12" s="207" t="str">
        <f>IF(ISERROR(SEARCH($A$11,Séquences!$W$219)),"",IF(ISERROR(SEARCH(A12,Séquences!$W$219)),"",Séquences!$X$219))</f>
        <v/>
      </c>
      <c r="AG12" s="207" t="str">
        <f>IF(ISERROR(SEARCH($A$11,Séquences!$W$263)),"",IF(ISERROR(SEARCH(A12,Séquences!$W$263)),"",Séquences!$X$263))</f>
        <v>S6</v>
      </c>
      <c r="AH12" s="207" t="str">
        <f>IF(ISERROR(SEARCH($A$11,Séquences!$W$306)),"",IF(ISERROR(SEARCH(A12,Séquences!$W$306)),"",Séquences!$X$306))</f>
        <v/>
      </c>
      <c r="AI12" s="207" t="str">
        <f>IF(ISERROR(SEARCH($A$11,Séquences!$W$349)),"",IF(ISERROR(SEARCH(A12,Séquences!$W$349)),"",Séquences!$X$349))</f>
        <v/>
      </c>
      <c r="AJ12" s="207" t="str">
        <f>IF(ISERROR(SEARCH($A$11,Séquences!$W$392)),"",IF(ISERROR(SEARCH(A12,Séquences!$W$392)),"",Séquences!$X$392))</f>
        <v>S9</v>
      </c>
      <c r="AK12" s="207" t="str">
        <f>IF(ISERROR(SEARCH($A$11,Séquences!$W$435)),"",IF(ISERROR(SEARCH(A12,Séquences!$W$435)),"",Séquences!$X$435))</f>
        <v/>
      </c>
    </row>
    <row r="13" spans="1:368" ht="39" customHeight="1">
      <c r="A13" s="628" t="str">
        <f>'Objectifs et Compétences'!$D$12</f>
        <v xml:space="preserve">CO2.2. Évaluer la compétitivité d’un produit d’un point de vue technique et économique </v>
      </c>
      <c r="B13" s="629"/>
      <c r="C13" s="338" t="str">
        <f>'Objectifs et Compétences'!I12</f>
        <v xml:space="preserve">1.1. / 1.3. / 1.4. / 1.5. </v>
      </c>
      <c r="D13" s="265" t="s">
        <v>732</v>
      </c>
      <c r="E13" s="429" t="str">
        <f>IF(ISERROR(SEARCH($E$3,C13)),".",IF(AB13="","",IF(ISERROR(SEARCH($E$2,Séquences!$W$44)),"",AB13))&amp;" "&amp;IF(AC13="","",IF(ISERROR(SEARCH($E$2,Séquences!$W$88)),"",AC13))&amp;" "&amp;IF(AD13="","",IF(ISERROR(SEARCH($E$2,Séquences!$W$131)),"",AD13))&amp;" "&amp;IF(AE13="","",IF(ISERROR(SEARCH($E$2,Séquences!$W$175)),"",AE13))&amp;" "&amp;IF(AF13="","",IF(ISERROR(SEARCH($E$2,Séquences!$W$219)),"",AF13))&amp;" "&amp;IF(AG13="","",IF(ISERROR(SEARCH($E$2,Séquences!$W$263)),"",AG13))&amp;" "&amp;IF(AH13="","",IF(ISERROR(SEARCH($E$2,Séquences!$W$306)),"",AH13))&amp;" "&amp;IF(AI13="","",IF(ISERROR(SEARCH($E$2,Séquences!$W$349)),"",AI13))&amp;" "&amp;IF(AJ13="","",IF(ISERROR(SEARCH($E$2,Séquences!$W$392)),"",AJ13))&amp;" "&amp;IF(AK13="","",IF(ISERROR(SEARCH($E$2,Séquences!$W$435)),"",AK13)))</f>
        <v xml:space="preserve">    S5  S7   </v>
      </c>
      <c r="F13" s="430" t="str">
        <f>IF(ISERROR(SEARCH($F$3,C13)),".",IF(AB13="","",IF(ISERROR(SEARCH($F$2,Séquences!$W$44)),"",AB13))&amp;" "&amp;IF(AC13="","",IF(ISERROR(SEARCH($F$2,Séquences!$W$88)),"",AC13))&amp;" "&amp;IF(AD13="","",IF(ISERROR(SEARCH($F$2,Séquences!$W$131)),"",AD13))&amp;" "&amp;IF(AE13="","",IF(ISERROR(SEARCH($F$2,Séquences!$W$175)),"",AE13))&amp;" "&amp;IF(AF13="","",IF(ISERROR(SEARCH($F$2,Séquences!$W$219)),"",AF13))&amp;" "&amp;IF(AG13="","",IF(ISERROR(SEARCH($F$2,Séquences!$W$263)),"",AG13))&amp;" "&amp;IF(AH13="","",IF(ISERROR(SEARCH($F$2,Séquences!$W$306)),"",AH13))&amp;" "&amp;IF(AI13="","",IF(ISERROR(SEARCH($F$2,Séquences!$W$349)),"",AI13))&amp;" "&amp;IF(AJ13="","",IF(ISERROR(SEARCH($F$2,Séquences!$W$392)),"",AJ13))&amp;" "&amp;IF(AK13="","",IF(ISERROR(SEARCH($F$2,Séquences!$W$435)),"",AK13)))</f>
        <v>.</v>
      </c>
      <c r="G13" s="430" t="str">
        <f>IF(ISERROR(SEARCH($G$3,C13)),".",IF(AB13="","",IF(ISERROR(SEARCH($G$2,Séquences!$W$44)),"",AB13))&amp;" "&amp;IF(AC13="","",IF(ISERROR(SEARCH($G$2,Séquences!$W$88)),"",AC13))&amp;" "&amp;IF(AD13="","",IF(ISERROR(SEARCH($G$2,Séquences!$W$131)),"",AD13))&amp;" "&amp;IF(AE13="","",IF(ISERROR(SEARCH($G$2,Séquences!$W$175)),"",AE13))&amp;" "&amp;IF(AF13="","",IF(ISERROR(SEARCH($G$2,Séquences!$W$219)),"",AF13))&amp;" "&amp;IF(AG13="","",IF(ISERROR(SEARCH($G$2,Séquences!$W$263)),"",AG13))&amp;" "&amp;IF(AH13="","",IF(ISERROR(SEARCH($G$2,Séquences!$W$306)),"",AH13))&amp;" "&amp;IF(AI13="","",IF(ISERROR(SEARCH($G$2,Séquences!$W$349)),"",AI13))&amp;" "&amp;IF(AJ13="","",IF(ISERROR(SEARCH($G$2,Séquences!$W$392)),"",AJ13))&amp;" "&amp;IF(AK13="","",IF(ISERROR(SEARCH($G$2,Séquences!$W$435)),"",AK13)))</f>
        <v xml:space="preserve">    S5  S7   </v>
      </c>
      <c r="H13" s="430" t="str">
        <f>IF(ISERROR(SEARCH($H$3,C13)),".",IF(AB13="","",IF(ISERROR(SEARCH($H$2,Séquences!$W$44)),"",AB13))&amp;" "&amp;IF(AC13="","",IF(ISERROR(SEARCH($H$2,Séquences!$W$88)),"",AC13))&amp;" "&amp;IF(AD13="","",IF(ISERROR(SEARCH($H$2,Séquences!$W$131)),"",AD13))&amp;" "&amp;IF(AE13="","",IF(ISERROR(SEARCH($H$2,Séquences!$W$175)),"",AE13))&amp;" "&amp;IF(AF13="","",IF(ISERROR(SEARCH($H$2,Séquences!$W$219)),"",AF13))&amp;" "&amp;IF(AG13="","",IF(ISERROR(SEARCH($H$2,Séquences!$W$263)),"",AG13))&amp;" "&amp;IF(AH13="","",IF(ISERROR(SEARCH($H$2,Séquences!$W$306)),"",AH13))&amp;" "&amp;IF(AI13="","",IF(ISERROR(SEARCH($H$2,Séquences!$W$349)),"",AI13))&amp;" "&amp;IF(AJ13="","",IF(ISERROR(SEARCH($H$2,Séquences!$W$392)),"",AJ13))&amp;" "&amp;IF(AK13="","",IF(ISERROR(SEARCH($H$2,Séquences!$W$435)),"",AK13)))</f>
        <v xml:space="preserve">    S5     </v>
      </c>
      <c r="I13" s="431" t="str">
        <f>IF(ISERROR(SEARCH($I$3,C13)),".",IF(AB13="","",IF(ISERROR(SEARCH($I$2,Séquences!$W$44)),"",AB13))&amp;" "&amp;IF(AC13="","",IF(ISERROR(SEARCH($I$2,Séquences!$W$88)),"",AC13))&amp;" "&amp;IF(AD13="","",IF(ISERROR(SEARCH($I$2,Séquences!$W$131)),"",AD13))&amp;" "&amp;IF(AE13="","",IF(ISERROR(SEARCH($I$2,Séquences!$W$175)),"",AE13))&amp;" "&amp;IF(AF13="","",IF(ISERROR(SEARCH($I$2,Séquences!$W$219)),"",AF13))&amp;" "&amp;IF(AG13="","",IF(ISERROR(SEARCH($I$2,Séquences!$W$263)),"",AG13))&amp;" "&amp;IF(AH13="","",IF(ISERROR(SEARCH($I$2,Séquences!$W$306)),"",AH13))&amp;" "&amp;IF(AI13="","",IF(ISERROR(SEARCH($I$2,Séquences!$W$349)),"",AI13))&amp;" "&amp;IF(AJ13="","",IF(ISERROR(SEARCH($I$2,Séquences!$W$392)),"",AJ13))&amp;" "&amp;IF(AK13="","",IF(ISERROR(SEARCH($I$2,Séquences!$W$435)),"",AK13)))</f>
        <v xml:space="preserve">    S5     </v>
      </c>
      <c r="J13" s="365" t="str">
        <f>IF(ISERROR(SEARCH($J$3,C13)),".",IF(AB13="","",IF(ISERROR(SEARCH($J$2,Séquences!$W$44)),"",AB13))&amp;" "&amp;IF(AC13="","",IF(ISERROR(SEARCH($J$2,Séquences!$W$88)),"",AC13))&amp;" "&amp;IF(AD13="","",IF(ISERROR(SEARCH($J$2,Séquences!$W$131)),"",AD13))&amp;" "&amp;IF(AE13="","",IF(ISERROR(SEARCH($J$2,Séquences!$W$175)),"",AE13))&amp;" "&amp;IF(AF13="","",IF(ISERROR(SEARCH($J$2,Séquences!$W$219)),"",AF13))&amp;" "&amp;IF(AG13="","",IF(ISERROR(SEARCH($J$2,Séquences!$W$263)),"",AG13))&amp;" "&amp;IF(AH13="","",IF(ISERROR(SEARCH($J$2,Séquences!$W$306)),"",AH13))&amp;" "&amp;IF(AI13="","",IF(ISERROR(SEARCH($J$2,Séquences!$W$349)),"",AI13))&amp;" "&amp;IF(AJ13="","",IF(ISERROR(SEARCH($J$2,Séquences!$W$392)),"",AJ13))&amp;" "&amp;IF(AK13="","",IF(ISERROR(SEARCH($J$2,Séquences!$W$435)),"",AK13)))</f>
        <v>.</v>
      </c>
      <c r="K13" s="430" t="str">
        <f>IF(ISERROR(SEARCH($K$3,C13)),".",IF(AB13="","",IF(ISERROR(SEARCH($K$2,Séquences!$W$44)),"",AB13))&amp;" "&amp;IF(AC13="","",IF(ISERROR(SEARCH($K$2,Séquences!$W$88)),"",AC13))&amp;" "&amp;IF(AD13="","",IF(ISERROR(SEARCH($K$2,Séquences!$W$131)),"",AD13))&amp;" "&amp;IF(AE13="","",IF(ISERROR(SEARCH($K$2,Séquences!$W$175)),"",AE13))&amp;" "&amp;IF(AF13="","",IF(ISERROR(SEARCH($K$2,Séquences!$W$219)),"",AF13))&amp;" "&amp;IF(AG13="","",IF(ISERROR(SEARCH($K$2,Séquences!$W$263)),"",AG13))&amp;" "&amp;IF(AH13="","",IF(ISERROR(SEARCH($K$2,Séquences!$W$306)),"",AH13))&amp;" "&amp;IF(AI13="","",IF(ISERROR(SEARCH($K$2,Séquences!$W$349)),"",AI13))&amp;" "&amp;IF(AJ13="","",IF(ISERROR(SEARCH($K$2,Séquences!$W$392)),"",AJ13))&amp;" "&amp;IF(AK13="","",IF(ISERROR(SEARCH($K$2,Séquences!$W$435)),"",AK13)))</f>
        <v>.</v>
      </c>
      <c r="L13" s="430" t="str">
        <f>IF(ISERROR(SEARCH($L$3,C13)),".",IF(AB13="","",IF(ISERROR(SEARCH($L$2,Séquences!$W$44)),"",AB13))&amp;" "&amp;IF(AC13="","",IF(ISERROR(SEARCH($L$2,Séquences!$W$88)),"",AC13))&amp;" "&amp;IF(AD13="","",IF(ISERROR(SEARCH($L$2,Séquences!$W$131)),"",AD13))&amp;" "&amp;IF(AE13="","",IF(ISERROR(SEARCH($L$2,Séquences!$W$175)),"",AE13))&amp;" "&amp;IF(AF13="","",IF(ISERROR(SEARCH($L$2,Séquences!$W$219)),"",AF13))&amp;" "&amp;IF(AG13="","",IF(ISERROR(SEARCH($L$2,Séquences!$W$263)),"",AG13))&amp;" "&amp;IF(AH13="","",IF(ISERROR(SEARCH($L$2,Séquences!$W$306)),"",AH13))&amp;" "&amp;IF(AI13="","",IF(ISERROR(SEARCH($L$2,Séquences!$W$349)),"",AI13))&amp;" "&amp;IF(AJ13="","",IF(ISERROR(SEARCH($L$2,Séquences!$W$392)),"",AJ13))&amp;" "&amp;IF(AK13="","",IF(ISERROR(SEARCH($L$2,Séquences!$W$435)),"",AK13)))</f>
        <v>.</v>
      </c>
      <c r="M13" s="431" t="str">
        <f>IF(ISERROR(SEARCH($M$3,C13)),".",IF(AB13="","",IF(ISERROR(SEARCH($M$2,Séquences!$W$44)),"",AB13))&amp;" "&amp;IF(AC13="","",IF(ISERROR(SEARCH($M$2,Séquences!$W$88)),"",AC13))&amp;" "&amp;IF(AD13="","",IF(ISERROR(SEARCH($M$2,Séquences!$W$131)),"",AD13))&amp;" "&amp;IF(AE13="","",IF(ISERROR(SEARCH($M$2,Séquences!$W$175)),"",AE13))&amp;" "&amp;IF(AF13="","",IF(ISERROR(SEARCH($M$2,Séquences!$W$219)),"",AF13))&amp;" "&amp;IF(AG13="","",IF(ISERROR(SEARCH($M$2,Séquences!$W$263)),"",AG13))&amp;" "&amp;IF(AH13="","",IF(ISERROR(SEARCH($M$2,Séquences!$W$306)),"",AH13))&amp;" "&amp;IF(AI13="","",IF(ISERROR(SEARCH($M$2,Séquences!$W$349)),"",AI13))&amp;" "&amp;IF(AJ13="","",IF(ISERROR(SEARCH($M$2,Séquences!$W$392)),"",AJ13))&amp;" "&amp;IF(AK13="","",IF(ISERROR(SEARCH($M$2,Séquences!$W$435)),"",AK13)))</f>
        <v>.</v>
      </c>
      <c r="N13" s="365" t="str">
        <f>IF(ISERROR(SEARCH($N$3,C13)),".",IF(AB13="","",IF(ISERROR(SEARCH($N$2,Séquences!$W$44)),"",AB13))&amp;" "&amp;IF(AC13="","",IF(ISERROR(SEARCH($N$2,Séquences!$W$88)),"",AC13))&amp;" "&amp;IF(AD13="","",IF(ISERROR(SEARCH($N$2,Séquences!$W$131)),"",AD13))&amp;" "&amp;IF(AE13="","",IF(ISERROR(SEARCH($N$2,Séquences!$W$175)),"",AE13))&amp;" "&amp;IF(AF13="","",IF(ISERROR(SEARCH($N$2,Séquences!$W$219)),"",AF13))&amp;" "&amp;IF(AG13="","",IF(ISERROR(SEARCH($N$2,Séquences!$W$263)),"",AG13))&amp;" "&amp;IF(AH13="","",IF(ISERROR(SEARCH($N$2,Séquences!$W$306)),"",AH13))&amp;" "&amp;IF(AI13="","",IF(ISERROR(SEARCH($N$2,Séquences!$W$349)),"",AI13))&amp;" "&amp;IF(AJ13="","",IF(ISERROR(SEARCH($N$2,Séquences!$W$392)),"",AJ13))&amp;" "&amp;IF(AK13="","",IF(ISERROR(SEARCH($N$2,Séquences!$W$435)),"",AK13)))</f>
        <v>.</v>
      </c>
      <c r="O13" s="430" t="str">
        <f>IF(ISERROR(SEARCH($O$3,C13)),".",IF(AB13="","",IF(ISERROR(SEARCH($O$2,Séquences!$W$44)),"",AB13))&amp;" "&amp;IF(AC13="","",IF(ISERROR(SEARCH($O$2,Séquences!$W$88)),"",AC13))&amp;" "&amp;IF(AD13="","",IF(ISERROR(SEARCH($O$2,Séquences!$W$131)),"",AD13))&amp;" "&amp;IF(AE13="","",IF(ISERROR(SEARCH($O$2,Séquences!$W$175)),"",AE13))&amp;" "&amp;IF(AF13="","",IF(ISERROR(SEARCH($O$2,Séquences!$W$219)),"",AF13))&amp;" "&amp;IF(AG13="","",IF(ISERROR(SEARCH($O$2,Séquences!$W$263)),"",AG13))&amp;" "&amp;IF(AH13="","",IF(ISERROR(SEARCH($O$2,Séquences!$W$306)),"",AH13))&amp;" "&amp;IF(AI13="","",IF(ISERROR(SEARCH($O$2,Séquences!$W$349)),"",AI13))&amp;" "&amp;IF(AJ13="","",IF(ISERROR(SEARCH($O$2,Séquences!$W$392)),"",AJ13))&amp;" "&amp;IF(AK13="","",IF(ISERROR(SEARCH($O$2,Séquences!$W$435)),"",AK13)))</f>
        <v>.</v>
      </c>
      <c r="P13" s="430" t="str">
        <f>IF(ISERROR(SEARCH($P$3,C13)),".",IF(AB13="","",IF(ISERROR(SEARCH($P$2,Séquences!$W$44)),"",AB13))&amp;" "&amp;IF(AC13="","",IF(ISERROR(SEARCH($P$2,Séquences!$W$88)),"",AC13))&amp;" "&amp;IF(AD13="","",IF(ISERROR(SEARCH($P$2,Séquences!$W$131)),"",AD13))&amp;" "&amp;IF(AE13="","",IF(ISERROR(SEARCH($P$2,Séquences!$W$175)),"",AE13))&amp;" "&amp;IF(AF13="","",IF(ISERROR(SEARCH($P$2,Séquences!$W$219)),"",AF13))&amp;" "&amp;IF(AG13="","",IF(ISERROR(SEARCH($P$2,Séquences!$W$263)),"",AG13))&amp;" "&amp;IF(AH13="","",IF(ISERROR(SEARCH($P$2,Séquences!$W$306)),"",AH13))&amp;" "&amp;IF(AI13="","",IF(ISERROR(SEARCH($P$2,Séquences!$W$349)),"",AI13))&amp;" "&amp;IF(AJ13="","",IF(ISERROR(SEARCH($P$2,Séquences!$W$392)),"",AJ13))&amp;" "&amp;IF(AK13="","",IF(ISERROR(SEARCH($P$2,Séquences!$W$435)),"",AK13)))</f>
        <v>.</v>
      </c>
      <c r="Q13" s="431" t="str">
        <f>IF(ISERROR(SEARCH($Q$3,C13)),".",IF(AB13="","",IF(ISERROR(SEARCH($Q$2,Séquences!$W$44)),"",AB13))&amp;" "&amp;IF(AC13="","",IF(ISERROR(SEARCH($Q$2,Séquences!$W$88)),"",AC13))&amp;" "&amp;IF(AD13="","",IF(ISERROR(SEARCH($Q$2,Séquences!$W$131)),"",AD13))&amp;" "&amp;IF(AE13="","",IF(ISERROR(SEARCH($Q$2,Séquences!$W$175)),"",AE13))&amp;" "&amp;IF(AF13="","",IF(ISERROR(SEARCH($Q$2,Séquences!$W$219)),"",AF13))&amp;" "&amp;IF(AG13="","",IF(ISERROR(SEARCH($Q$2,Séquences!$W$263)),"",AG13))&amp;" "&amp;IF(AH13="","",IF(ISERROR(SEARCH($Q$2,Séquences!$W$306)),"",AH13))&amp;" "&amp;IF(AI13="","",IF(ISERROR(SEARCH($Q$2,Séquences!$W$349)),"",AI13))&amp;" "&amp;IF(AJ13="","",IF(ISERROR(SEARCH($Q$2,Séquences!$W$392)),"",AJ13))&amp;" "&amp;IF(AK13="","",IF(ISERROR(SEARCH($Q$2,Séquences!$W$435)),"",AK13)))</f>
        <v>.</v>
      </c>
      <c r="R13" s="365" t="str">
        <f>IF(ISERROR(SEARCH($R$3,C13)),".",IF(AB13="","",IF(ISERROR(SEARCH($R$2,Séquences!$W$44)),"",AB13))&amp;" "&amp;IF(AC13="","",IF(ISERROR(SEARCH($R$2,Séquences!$W$88)),"",AC13))&amp;" "&amp;IF(AD13="","",IF(ISERROR(SEARCH($R$2,Séquences!$W$131)),"",AD13))&amp;" "&amp;IF(AE13="","",IF(ISERROR(SEARCH($R$2,Séquences!$W$175)),"",AE13))&amp;" "&amp;IF(AF13="","",IF(ISERROR(SEARCH($R$2,Séquences!$W$219)),"",AF13))&amp;" "&amp;IF(AG13="","",IF(ISERROR(SEARCH($R$2,Séquences!$W$263)),"",AG13))&amp;" "&amp;IF(AH13="","",IF(ISERROR(SEARCH($R$2,Séquences!$W$306)),"",AH13))&amp;" "&amp;IF(AI13="","",IF(ISERROR(SEARCH($R$2,Séquences!$W$349)),"",AI13))&amp;" "&amp;IF(AJ13="","",IF(ISERROR(SEARCH($R$2,Séquences!$W$392)),"",AJ13))&amp;" "&amp;IF(AK13="","",IF(ISERROR(SEARCH($R$2,Séquences!$W$435)),"",AK13)))</f>
        <v>.</v>
      </c>
      <c r="S13" s="430" t="str">
        <f>IF(ISERROR(SEARCH($S$3,C13)),".",IF(AB13="","",IF(ISERROR(SEARCH($S$2,Séquences!$W$44)),"",AB13))&amp;" "&amp;IF(AC13="","",IF(ISERROR(SEARCH($S$2,Séquences!$W$88)),"",AC13))&amp;" "&amp;IF(AD13="","",IF(ISERROR(SEARCH($S$2,Séquences!$W$131)),"",AD13))&amp;" "&amp;IF(AE13="","",IF(ISERROR(SEARCH($S$2,Séquences!$W$175)),"",AE13))&amp;" "&amp;IF(AF13="","",IF(ISERROR(SEARCH($S$2,Séquences!$W$219)),"",AF13))&amp;" "&amp;IF(AG13="","",IF(ISERROR(SEARCH($S$2,Séquences!$W$263)),"",AG13))&amp;" "&amp;IF(AH13="","",IF(ISERROR(SEARCH($S$2,Séquences!$W$306)),"",AH13))&amp;" "&amp;IF(AI13="","",IF(ISERROR(SEARCH($S$2,Séquences!$W$349)),"",AI13))&amp;" "&amp;IF(AJ13="","",IF(ISERROR(SEARCH($S$2,Séquences!$W$392)),"",AJ13))&amp;" "&amp;IF(AK13="","",IF(ISERROR(SEARCH($S$2,Séquences!$W$435)),"",AK13)))</f>
        <v>.</v>
      </c>
      <c r="T13" s="431" t="str">
        <f>IF(ISERROR(SEARCH($T$3,C13)),".",IF(AB13="","",IF(ISERROR(SEARCH($T$2,Séquences!$W$44)),"",AB13))&amp;" "&amp;IF(AC13="","",IF(ISERROR(SEARCH($T$2,Séquences!$W$88)),"",AC13))&amp;" "&amp;IF(AD13="","",IF(ISERROR(SEARCH($T$2,Séquences!$W$131)),"",AD13))&amp;" "&amp;IF(AE13="","",IF(ISERROR(SEARCH($T$2,Séquences!$W$175)),"",AE13))&amp;" "&amp;IF(AF13="","",IF(ISERROR(SEARCH($T$2,Séquences!$W$219)),"",AF13))&amp;" "&amp;IF(AG13="","",IF(ISERROR(SEARCH($T$2,Séquences!$W$263)),"",AG13))&amp;" "&amp;IF(AH13="","",IF(ISERROR(SEARCH($T$2,Séquences!$W$306)),"",AH13))&amp;" "&amp;IF(AI13="","",IF(ISERROR(SEARCH($T$2,Séquences!$W$349)),"",AI13))&amp;" "&amp;IF(AJ13="","",IF(ISERROR(SEARCH($T$2,Séquences!$W$392)),"",AJ13))&amp;" "&amp;IF(AK13="","",IF(ISERROR(SEARCH($T$2,Séquences!$W$435)),"",AK13)))</f>
        <v>.</v>
      </c>
      <c r="U13" s="365" t="str">
        <f>IF(ISERROR(SEARCH($U$3,C13)),".",IF(AB13="","",IF(ISERROR(SEARCH($U$2,Séquences!$W$44)),"",AB13))&amp;" "&amp;IF(AC13="","",IF(ISERROR(SEARCH($U$2,Séquences!$W$88)),"",AC13))&amp;" "&amp;IF(AD13="","",IF(ISERROR(SEARCH($U$2,Séquences!$W$131)),"",AD13))&amp;" "&amp;IF(AE13="","",IF(ISERROR(SEARCH($U$2,Séquences!$W$175)),"",AE13))&amp;" "&amp;IF(AF13="","",IF(ISERROR(SEARCH($U$2,Séquences!$W$219)),"",AF13))&amp;" "&amp;IF(AG13="","",IF(ISERROR(SEARCH($U$2,Séquences!$W$263)),"",AG13))&amp;" "&amp;IF(AH13="","",IF(ISERROR(SEARCH($U$2,Séquences!$W$306)),"",AH13))&amp;" "&amp;IF(AI13="","",IF(ISERROR(SEARCH($U$2,Séquences!$W$349)),"",AI13))&amp;" "&amp;IF(AJ13="","",IF(ISERROR(SEARCH($U$2,Séquences!$W$392)),"",AJ13))&amp;" "&amp;IF(AK13="","",IF(ISERROR(SEARCH($U$2,Séquences!$W$435)),"",AK13)))</f>
        <v>.</v>
      </c>
      <c r="V13" s="430" t="str">
        <f>IF(ISERROR(SEARCH($V$3,C13)),".",IF(AB13="","",IF(ISERROR(SEARCH($V$2,Séquences!$W$44)),"",AB13))&amp;" "&amp;IF(AC13="","",IF(ISERROR(SEARCH($V$2,Séquences!$W$88)),"",AC13))&amp;" "&amp;IF(AD13="","",IF(ISERROR(SEARCH($V$2,Séquences!$W$131)),"",AD13))&amp;" "&amp;IF(AE13="","",IF(ISERROR(SEARCH($V$2,Séquences!$W$175)),"",AE13))&amp;" "&amp;IF(AF13="","",IF(ISERROR(SEARCH($V$2,Séquences!$W$219)),"",AF13))&amp;" "&amp;IF(AG13="","",IF(ISERROR(SEARCH($V$2,Séquences!$W$263)),"",AG13))&amp;" "&amp;IF(AH13="","",IF(ISERROR(SEARCH($V$2,Séquences!$W$306)),"",AH13))&amp;" "&amp;IF(AI13="","",IF(ISERROR(SEARCH($V$2,Séquences!$W$349)),"",AI13))&amp;" "&amp;IF(AJ13="","",IF(ISERROR(SEARCH($V$2,Séquences!$W$392)),"",AJ13))&amp;" "&amp;IF(AK13="","",IF(ISERROR(SEARCH($V$2,Séquences!$W$435)),"",AK13)))</f>
        <v>.</v>
      </c>
      <c r="W13" s="431" t="str">
        <f>IF(ISERROR(SEARCH($W$3,C13)),".",IF(AB13="","",IF(ISERROR(SEARCH($W$2,Séquences!$W$44)),"",AB13))&amp;" "&amp;IF(AC13="","",IF(ISERROR(SEARCH($W$2,Séquences!$W$88)),"",AC13))&amp;" "&amp;IF(AD13="","",IF(ISERROR(SEARCH($W$2,Séquences!$W$131)),"",AD13))&amp;" "&amp;IF(AE13="","",IF(ISERROR(SEARCH($W$2,Séquences!$W$175)),"",AE13))&amp;" "&amp;IF(AF13="","",IF(ISERROR(SEARCH($W$2,Séquences!$W$219)),"",AF13))&amp;" "&amp;IF(AG13="","",IF(ISERROR(SEARCH($W$2,Séquences!$W$263)),"",AG13))&amp;" "&amp;IF(AH13="","",IF(ISERROR(SEARCH($W$2,Séquences!$W$306)),"",AH13))&amp;" "&amp;IF(AI13="","",IF(ISERROR(SEARCH($W$2,Séquences!$W$349)),"",AI13))&amp;" "&amp;IF(AJ13="","",IF(ISERROR(SEARCH($W$2,Séquences!$W$392)),"",AJ13))&amp;" "&amp;IF(AK13="","",IF(ISERROR(SEARCH($W$2,Séquences!$W$435)),"",AK13)))</f>
        <v>.</v>
      </c>
      <c r="X13" s="365" t="str">
        <f>IF(ISERROR(SEARCH($X$3,C13)),".",IF(AB13="","",IF(ISERROR(SEARCH($X$2,Séquences!$W$44)),"",AB13))&amp;" "&amp;IF(AC13="","",IF(ISERROR(SEARCH($X$2,Séquences!$W$88)),"",AC13))&amp;" "&amp;IF(AD13="","",IF(ISERROR(SEARCH($X$2,Séquences!$W$131)),"",AD13))&amp;" "&amp;IF(AE13="","",IF(ISERROR(SEARCH($X$2,Séquences!$W$175)),"",AE13))&amp;" "&amp;IF(AF13="","",IF(ISERROR(SEARCH($X$2,Séquences!$W$219)),"",AF13))&amp;" "&amp;IF(AG13="","",IF(ISERROR(SEARCH($X$2,Séquences!$W$263)),"",AG13))&amp;" "&amp;IF(AH13="","",IF(ISERROR(SEARCH($X$2,Séquences!$W$306)),"",AH13))&amp;" "&amp;IF(AI13="","",IF(ISERROR(SEARCH($X$2,Séquences!$W$349)),"",AI13))&amp;" "&amp;IF(AJ13="","",IF(ISERROR(SEARCH($X$2,Séquences!$W$392)),"",AJ13))&amp;" "&amp;IF(AK13="","",IF(ISERROR(SEARCH($X$2,Séquences!$W$435)),"",AK13)))</f>
        <v>.</v>
      </c>
      <c r="Y13" s="430" t="str">
        <f>IF(ISERROR(SEARCH($Y$3,C13)),".",IF(AB13="","",IF(ISERROR(SEARCH($Y$2,Séquences!$W$44)),"",AB13))&amp;" "&amp;IF(AC13="","",IF(ISERROR(SEARCH($Y$2,Séquences!$W$88)),"",AC13))&amp;" "&amp;IF(AD13="","",IF(ISERROR(SEARCH($Y$2,Séquences!$W$131)),"",AD13))&amp;" "&amp;IF(AE13="","",IF(ISERROR(SEARCH($Y$2,Séquences!$W$175)),"",AE13))&amp;" "&amp;IF(AF13="","",IF(ISERROR(SEARCH($Y$2,Séquences!$W$219)),"",AF13))&amp;" "&amp;IF(AG13="","",IF(ISERROR(SEARCH($Y$2,Séquences!$W$263)),"",AG13))&amp;" "&amp;IF(AH13="","",IF(ISERROR(SEARCH($Y$2,Séquences!$W$306)),"",AH13))&amp;" "&amp;IF(AI13="","",IF(ISERROR(SEARCH($Y$2,Séquences!$W$349)),"",AI13))&amp;" "&amp;IF(AJ13="","",IF(ISERROR(SEARCH($Y$2,Séquences!$W$392)),"",AJ13))&amp;" "&amp;IF(AK13="","",IF(ISERROR(SEARCH($Y$2,Séquences!$W$435)),"",AK13)))</f>
        <v>.</v>
      </c>
      <c r="Z13" s="430" t="str">
        <f>IF(ISERROR(SEARCH($Z$3,C13)),".",IF(AB13="","",IF(ISERROR(SEARCH($Z$2,Séquences!$W$44)),"",AB13))&amp;" "&amp;IF(AC13="","",IF(ISERROR(SEARCH($Z$2,Séquences!$W$88)),"",AC13))&amp;" "&amp;IF(AD13="","",IF(ISERROR(SEARCH($Z$2,Séquences!$W$131)),"",AD13))&amp;" "&amp;IF(AE13="","",IF(ISERROR(SEARCH($Z$2,Séquences!$W$175)),"",AE13))&amp;" "&amp;IF(AF13="","",IF(ISERROR(SEARCH($Z$2,Séquences!$W$219)),"",AF13))&amp;" "&amp;IF(AG13="","",IF(ISERROR(SEARCH($Z$2,Séquences!$W$263)),"",AG13))&amp;" "&amp;IF(AH13="","",IF(ISERROR(SEARCH($Z$2,Séquences!$W$306)),"",AH13))&amp;" "&amp;IF(AI13="","",IF(ISERROR(SEARCH($Z$2,Séquences!$W$349)),"",AI13))&amp;" "&amp;IF(AJ13="","",IF(ISERROR(SEARCH($Z$2,Séquences!$W$392)),"",AJ13))&amp;" "&amp;IF(AK13="","",IF(ISERROR(SEARCH($Z$2,Séquences!$W$435)),"",AK13)))</f>
        <v>.</v>
      </c>
      <c r="AA13" s="206">
        <f>+COUNTA(E13:Z13)</f>
        <v>22</v>
      </c>
      <c r="AB13" s="207" t="str">
        <f>IF(ISERROR(SEARCH($A$11,Séquences!$W$44)),"",IF(ISERROR(SEARCH(A13,Séquences!$W$44)),"",Séquences!$X$44))</f>
        <v/>
      </c>
      <c r="AC13" s="207" t="str">
        <f>IF(ISERROR(SEARCH($A$11,Séquences!$W$88)),"",IF(ISERROR(SEARCH(A13,Séquences!$W$88)),"",Séquences!$X$88))</f>
        <v/>
      </c>
      <c r="AD13" s="207" t="str">
        <f>IF(ISERROR(SEARCH($A$11,Séquences!$W$131)),"",IF(ISERROR(SEARCH(A13,Séquences!$W$131)),"",Séquences!$X$131))</f>
        <v/>
      </c>
      <c r="AE13" s="207" t="str">
        <f>IF(ISERROR(SEARCH($A$11,Séquences!$W$175)),"",IF(ISERROR(SEARCH(A13,Séquences!$W$175)),"",Séquences!$X$175))</f>
        <v/>
      </c>
      <c r="AF13" s="207" t="str">
        <f>IF(ISERROR(SEARCH($A$11,Séquences!$W$219)),"",IF(ISERROR(SEARCH(A13,Séquences!$W$219)),"",Séquences!$X$219))</f>
        <v>S5</v>
      </c>
      <c r="AG13" s="207" t="str">
        <f>IF(ISERROR(SEARCH($A$11,Séquences!$W$263)),"",IF(ISERROR(SEARCH(A13,Séquences!$W$263)),"",Séquences!$X$263))</f>
        <v/>
      </c>
      <c r="AH13" s="207" t="str">
        <f>IF(ISERROR(SEARCH($A$11,Séquences!$W$306)),"",IF(ISERROR(SEARCH(A13,Séquences!$W$306)),"",Séquences!$X$306))</f>
        <v>S7</v>
      </c>
      <c r="AI13" s="207" t="str">
        <f>IF(ISERROR(SEARCH($A$11,Séquences!$W$349)),"",IF(ISERROR(SEARCH(A13,Séquences!$W$349)),"",Séquences!$X$349))</f>
        <v/>
      </c>
      <c r="AJ13" s="207" t="str">
        <f>IF(ISERROR(SEARCH($A$11,Séquences!$W$392)),"",IF(ISERROR(SEARCH(A13,Séquences!$W$392)),"",Séquences!$X$392))</f>
        <v/>
      </c>
      <c r="AK13" s="207" t="str">
        <f>IF(ISERROR(SEARCH($A$11,Séquences!$W$435)),"",IF(ISERROR(SEARCH(A13,Séquences!$W$435)),"",Séquences!$X$435))</f>
        <v/>
      </c>
    </row>
    <row r="14" spans="1:368" s="219" customFormat="1" ht="39" customHeight="1">
      <c r="A14" s="626" t="str">
        <f>'Objectifs et Compétences'!$B$13</f>
        <v xml:space="preserve">O3 - Analyser l’organisation fonctionnelle et structurelle d’un produit </v>
      </c>
      <c r="B14" s="627"/>
      <c r="C14" s="337"/>
      <c r="D14" s="222"/>
      <c r="E14" s="603"/>
      <c r="F14" s="604"/>
      <c r="G14" s="604"/>
      <c r="H14" s="604"/>
      <c r="I14" s="604"/>
      <c r="J14" s="604"/>
      <c r="K14" s="604"/>
      <c r="L14" s="604"/>
      <c r="M14" s="604"/>
      <c r="N14" s="604"/>
      <c r="O14" s="604"/>
      <c r="P14" s="604"/>
      <c r="Q14" s="604"/>
      <c r="R14" s="604"/>
      <c r="S14" s="604"/>
      <c r="T14" s="604"/>
      <c r="U14" s="604"/>
      <c r="V14" s="604"/>
      <c r="W14" s="604"/>
      <c r="X14" s="604"/>
      <c r="Y14" s="604"/>
      <c r="Z14" s="605"/>
      <c r="AA14" s="221"/>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c r="IL14" s="220"/>
      <c r="IM14" s="220"/>
      <c r="IN14" s="220"/>
      <c r="IO14" s="220"/>
      <c r="IP14" s="220"/>
      <c r="IQ14" s="220"/>
      <c r="IR14" s="220"/>
      <c r="IS14" s="220"/>
      <c r="IT14" s="220"/>
      <c r="IU14" s="220"/>
      <c r="IV14" s="220"/>
      <c r="IW14" s="220"/>
      <c r="IX14" s="220"/>
      <c r="IY14" s="220"/>
      <c r="IZ14" s="220"/>
      <c r="JA14" s="220"/>
      <c r="JB14" s="220"/>
      <c r="JC14" s="220"/>
      <c r="JD14" s="220"/>
      <c r="JE14" s="220"/>
      <c r="JF14" s="220"/>
      <c r="JG14" s="220"/>
      <c r="JH14" s="220"/>
      <c r="JI14" s="220"/>
      <c r="JJ14" s="220"/>
      <c r="JK14" s="220"/>
      <c r="JL14" s="220"/>
      <c r="JM14" s="220"/>
      <c r="JN14" s="220"/>
      <c r="JO14" s="220"/>
      <c r="JP14" s="220"/>
      <c r="JQ14" s="220"/>
      <c r="JR14" s="220"/>
      <c r="JS14" s="220"/>
      <c r="JT14" s="220"/>
      <c r="JU14" s="220"/>
      <c r="JV14" s="220"/>
      <c r="JW14" s="220"/>
      <c r="JX14" s="220"/>
      <c r="JY14" s="220"/>
      <c r="JZ14" s="220"/>
      <c r="KA14" s="220"/>
      <c r="KB14" s="220"/>
      <c r="KC14" s="220"/>
      <c r="KD14" s="220"/>
      <c r="KE14" s="220"/>
      <c r="KF14" s="220"/>
      <c r="KG14" s="220"/>
      <c r="KH14" s="220"/>
      <c r="KI14" s="220"/>
      <c r="KJ14" s="220"/>
      <c r="KK14" s="220"/>
      <c r="KL14" s="220"/>
      <c r="KM14" s="220"/>
      <c r="KN14" s="220"/>
      <c r="KO14" s="220"/>
      <c r="KP14" s="220"/>
      <c r="KQ14" s="220"/>
      <c r="KR14" s="220"/>
      <c r="KS14" s="220"/>
      <c r="KT14" s="220"/>
      <c r="KU14" s="220"/>
      <c r="KV14" s="220"/>
      <c r="KW14" s="220"/>
      <c r="KX14" s="220"/>
      <c r="KY14" s="220"/>
      <c r="KZ14" s="220"/>
      <c r="LA14" s="220"/>
      <c r="LB14" s="220"/>
      <c r="LC14" s="220"/>
      <c r="LD14" s="220"/>
      <c r="LE14" s="220"/>
      <c r="LF14" s="220"/>
      <c r="LG14" s="220"/>
      <c r="LH14" s="220"/>
      <c r="LI14" s="220"/>
      <c r="LJ14" s="220"/>
      <c r="LK14" s="220"/>
      <c r="LL14" s="220"/>
      <c r="LM14" s="220"/>
      <c r="LN14" s="220"/>
      <c r="LO14" s="220"/>
      <c r="LP14" s="220"/>
      <c r="LQ14" s="220"/>
      <c r="LR14" s="220"/>
      <c r="LS14" s="220"/>
      <c r="LT14" s="220"/>
      <c r="LU14" s="220"/>
      <c r="LV14" s="220"/>
      <c r="LW14" s="220"/>
      <c r="LX14" s="220"/>
      <c r="LY14" s="220"/>
      <c r="LZ14" s="220"/>
      <c r="MA14" s="220"/>
      <c r="MB14" s="220"/>
      <c r="MC14" s="220"/>
      <c r="MD14" s="220"/>
      <c r="ME14" s="220"/>
      <c r="MF14" s="220"/>
      <c r="MG14" s="220"/>
      <c r="MH14" s="220"/>
      <c r="MI14" s="220"/>
      <c r="MJ14" s="220"/>
      <c r="MK14" s="220"/>
      <c r="ML14" s="220"/>
      <c r="MM14" s="220"/>
      <c r="MN14" s="220"/>
      <c r="MO14" s="220"/>
      <c r="MP14" s="220"/>
      <c r="MQ14" s="220"/>
      <c r="MR14" s="220"/>
      <c r="MS14" s="220"/>
      <c r="MT14" s="220"/>
      <c r="MU14" s="220"/>
      <c r="MV14" s="220"/>
      <c r="MW14" s="220"/>
      <c r="MX14" s="220"/>
      <c r="MY14" s="220"/>
      <c r="MZ14" s="220"/>
      <c r="NA14" s="220"/>
      <c r="NB14" s="220"/>
      <c r="NC14" s="220"/>
      <c r="ND14" s="220"/>
    </row>
    <row r="15" spans="1:368" ht="39" customHeight="1">
      <c r="A15" s="628" t="str">
        <f>'Objectifs et Compétences'!D13</f>
        <v xml:space="preserve">CO3.1. Identifier et caractériser les fonctions et les constituants d’un produit ainsi que ses entrées/sorties  </v>
      </c>
      <c r="B15" s="629"/>
      <c r="C15" s="310" t="str">
        <f>'Objectifs et Compétences'!I13</f>
        <v xml:space="preserve">1.2. / 2.1. / 2.2. / 2.3. / 2.4. / 4.1. / 4.3./ 5.1. / 5.2. / 5.3. / </v>
      </c>
      <c r="D15" s="351" t="s">
        <v>731</v>
      </c>
      <c r="E15" s="429" t="str">
        <f>IF(ISERROR(SEARCH($E$3,C15)),".",IF(AB15="","",IF(ISERROR(SEARCH($E$2,Séquences!$W$44)),"",AB15))&amp;" "&amp;IF(AC15="","",IF(ISERROR(SEARCH($E$2,Séquences!$W$88)),"",AC15))&amp;" "&amp;IF(AD15="","",IF(ISERROR(SEARCH($E$2,Séquences!$W$131)),"",AD15))&amp;" "&amp;IF(AE15="","",IF(ISERROR(SEARCH($E$2,Séquences!$W$175)),"",AE15))&amp;" "&amp;IF(AF15="","",IF(ISERROR(SEARCH($E$2,Séquences!$W$219)),"",AF15))&amp;" "&amp;IF(AG15="","",IF(ISERROR(SEARCH($E$2,Séquences!$W$263)),"",AG15))&amp;" "&amp;IF(AH15="","",IF(ISERROR(SEARCH($E$2,Séquences!$W$306)),"",AH15))&amp;" "&amp;IF(AI15="","",IF(ISERROR(SEARCH($E$2,Séquences!$W$349)),"",AI15))&amp;" "&amp;IF(AJ15="","",IF(ISERROR(SEARCH($E$2,Séquences!$W$392)),"",AJ15))&amp;" "&amp;IF(AK15="","",IF(ISERROR(SEARCH($E$2,Séquences!$W$435)),"",AK15)))</f>
        <v>.</v>
      </c>
      <c r="F15" s="430" t="str">
        <f>IF(ISERROR(SEARCH($F$3,C15)),".",IF(AB15="","",IF(ISERROR(SEARCH($F$2,Séquences!$W$44)),"",AB15))&amp;" "&amp;IF(AC15="","",IF(ISERROR(SEARCH($F$2,Séquences!$W$88)),"",AC15))&amp;" "&amp;IF(AD15="","",IF(ISERROR(SEARCH($F$2,Séquences!$W$131)),"",AD15))&amp;" "&amp;IF(AE15="","",IF(ISERROR(SEARCH($F$2,Séquences!$W$175)),"",AE15))&amp;" "&amp;IF(AF15="","",IF(ISERROR(SEARCH($F$2,Séquences!$W$219)),"",AF15))&amp;" "&amp;IF(AG15="","",IF(ISERROR(SEARCH($F$2,Séquences!$W$263)),"",AG15))&amp;" "&amp;IF(AH15="","",IF(ISERROR(SEARCH($F$2,Séquences!$W$306)),"",AH15))&amp;" "&amp;IF(AI15="","",IF(ISERROR(SEARCH($F$2,Séquences!$W$349)),"",AI15))&amp;" "&amp;IF(AJ15="","",IF(ISERROR(SEARCH($F$2,Séquences!$W$392)),"",AJ15))&amp;" "&amp;IF(AK15="","",IF(ISERROR(SEARCH($F$2,Séquences!$W$435)),"",AK15)))</f>
        <v xml:space="preserve">S1  S3  S5     </v>
      </c>
      <c r="G15" s="430" t="str">
        <f>IF(ISERROR(SEARCH($G$3,C15)),".",IF(AB15="","",IF(ISERROR(SEARCH($G$2,Séquences!$W$44)),"",AB15))&amp;" "&amp;IF(AC15="","",IF(ISERROR(SEARCH($G$2,Séquences!$W$88)),"",AC15))&amp;" "&amp;IF(AD15="","",IF(ISERROR(SEARCH($G$2,Séquences!$W$131)),"",AD15))&amp;" "&amp;IF(AE15="","",IF(ISERROR(SEARCH($G$2,Séquences!$W$175)),"",AE15))&amp;" "&amp;IF(AF15="","",IF(ISERROR(SEARCH($G$2,Séquences!$W$219)),"",AF15))&amp;" "&amp;IF(AG15="","",IF(ISERROR(SEARCH($G$2,Séquences!$W$263)),"",AG15))&amp;" "&amp;IF(AH15="","",IF(ISERROR(SEARCH($G$2,Séquences!$W$306)),"",AH15))&amp;" "&amp;IF(AI15="","",IF(ISERROR(SEARCH($G$2,Séquences!$W$349)),"",AI15))&amp;" "&amp;IF(AJ15="","",IF(ISERROR(SEARCH($G$2,Séquences!$W$392)),"",AJ15))&amp;" "&amp;IF(AK15="","",IF(ISERROR(SEARCH($G$2,Séquences!$W$435)),"",AK15)))</f>
        <v>.</v>
      </c>
      <c r="H15" s="430" t="str">
        <f>IF(ISERROR(SEARCH($H$3,C15)),".",IF(AB15="","",IF(ISERROR(SEARCH($H$2,Séquences!$W$44)),"",AB15))&amp;" "&amp;IF(AC15="","",IF(ISERROR(SEARCH($H$2,Séquences!$W$88)),"",AC15))&amp;" "&amp;IF(AD15="","",IF(ISERROR(SEARCH($H$2,Séquences!$W$131)),"",AD15))&amp;" "&amp;IF(AE15="","",IF(ISERROR(SEARCH($H$2,Séquences!$W$175)),"",AE15))&amp;" "&amp;IF(AF15="","",IF(ISERROR(SEARCH($H$2,Séquences!$W$219)),"",AF15))&amp;" "&amp;IF(AG15="","",IF(ISERROR(SEARCH($H$2,Séquences!$W$263)),"",AG15))&amp;" "&amp;IF(AH15="","",IF(ISERROR(SEARCH($H$2,Séquences!$W$306)),"",AH15))&amp;" "&amp;IF(AI15="","",IF(ISERROR(SEARCH($H$2,Séquences!$W$349)),"",AI15))&amp;" "&amp;IF(AJ15="","",IF(ISERROR(SEARCH($H$2,Séquences!$W$392)),"",AJ15))&amp;" "&amp;IF(AK15="","",IF(ISERROR(SEARCH($H$2,Séquences!$W$435)),"",AK15)))</f>
        <v>.</v>
      </c>
      <c r="I15" s="431" t="str">
        <f>IF(ISERROR(SEARCH($I$3,C15)),".",IF(AB15="","",IF(ISERROR(SEARCH($I$2,Séquences!$W$44)),"",AB15))&amp;" "&amp;IF(AC15="","",IF(ISERROR(SEARCH($I$2,Séquences!$W$88)),"",AC15))&amp;" "&amp;IF(AD15="","",IF(ISERROR(SEARCH($I$2,Séquences!$W$131)),"",AD15))&amp;" "&amp;IF(AE15="","",IF(ISERROR(SEARCH($I$2,Séquences!$W$175)),"",AE15))&amp;" "&amp;IF(AF15="","",IF(ISERROR(SEARCH($I$2,Séquences!$W$219)),"",AF15))&amp;" "&amp;IF(AG15="","",IF(ISERROR(SEARCH($I$2,Séquences!$W$263)),"",AG15))&amp;" "&amp;IF(AH15="","",IF(ISERROR(SEARCH($I$2,Séquences!$W$306)),"",AH15))&amp;" "&amp;IF(AI15="","",IF(ISERROR(SEARCH($I$2,Séquences!$W$349)),"",AI15))&amp;" "&amp;IF(AJ15="","",IF(ISERROR(SEARCH($I$2,Séquences!$W$392)),"",AJ15))&amp;" "&amp;IF(AK15="","",IF(ISERROR(SEARCH($I$2,Séquences!$W$435)),"",AK15)))</f>
        <v>.</v>
      </c>
      <c r="J15" s="365" t="str">
        <f>IF(ISERROR(SEARCH($J$3,C15)),".",IF(AB15="","",IF(ISERROR(SEARCH($J$2,Séquences!$W$44)),"",AB15))&amp;" "&amp;IF(AC15="","",IF(ISERROR(SEARCH($J$2,Séquences!$W$88)),"",AC15))&amp;" "&amp;IF(AD15="","",IF(ISERROR(SEARCH($J$2,Séquences!$W$131)),"",AD15))&amp;" "&amp;IF(AE15="","",IF(ISERROR(SEARCH($J$2,Séquences!$W$175)),"",AE15))&amp;" "&amp;IF(AF15="","",IF(ISERROR(SEARCH($J$2,Séquences!$W$219)),"",AF15))&amp;" "&amp;IF(AG15="","",IF(ISERROR(SEARCH($J$2,Séquences!$W$263)),"",AG15))&amp;" "&amp;IF(AH15="","",IF(ISERROR(SEARCH($J$2,Séquences!$W$306)),"",AH15))&amp;" "&amp;IF(AI15="","",IF(ISERROR(SEARCH($J$2,Séquences!$W$349)),"",AI15))&amp;" "&amp;IF(AJ15="","",IF(ISERROR(SEARCH($J$2,Séquences!$W$392)),"",AJ15))&amp;" "&amp;IF(AK15="","",IF(ISERROR(SEARCH($J$2,Séquences!$W$435)),"",AK15)))</f>
        <v xml:space="preserve">S1         </v>
      </c>
      <c r="K15" s="430" t="str">
        <f>IF(ISERROR(SEARCH($K$3,C15)),".",IF(AB15="","",IF(ISERROR(SEARCH($K$2,Séquences!$W$44)),"",AB15))&amp;" "&amp;IF(AC15="","",IF(ISERROR(SEARCH($K$2,Séquences!$W$88)),"",AC15))&amp;" "&amp;IF(AD15="","",IF(ISERROR(SEARCH($K$2,Séquences!$W$131)),"",AD15))&amp;" "&amp;IF(AE15="","",IF(ISERROR(SEARCH($K$2,Séquences!$W$175)),"",AE15))&amp;" "&amp;IF(AF15="","",IF(ISERROR(SEARCH($K$2,Séquences!$W$219)),"",AF15))&amp;" "&amp;IF(AG15="","",IF(ISERROR(SEARCH($K$2,Séquences!$W$263)),"",AG15))&amp;" "&amp;IF(AH15="","",IF(ISERROR(SEARCH($K$2,Séquences!$W$306)),"",AH15))&amp;" "&amp;IF(AI15="","",IF(ISERROR(SEARCH($K$2,Séquences!$W$349)),"",AI15))&amp;" "&amp;IF(AJ15="","",IF(ISERROR(SEARCH($K$2,Séquences!$W$392)),"",AJ15))&amp;" "&amp;IF(AK15="","",IF(ISERROR(SEARCH($K$2,Séquences!$W$435)),"",AK15)))</f>
        <v xml:space="preserve">  S3 S4 S5     </v>
      </c>
      <c r="L15" s="430" t="str">
        <f>IF(ISERROR(SEARCH($L$3,C15)),".",IF(AB15="","",IF(ISERROR(SEARCH($L$2,Séquences!$W$44)),"",AB15))&amp;" "&amp;IF(AC15="","",IF(ISERROR(SEARCH($L$2,Séquences!$W$88)),"",AC15))&amp;" "&amp;IF(AD15="","",IF(ISERROR(SEARCH($L$2,Séquences!$W$131)),"",AD15))&amp;" "&amp;IF(AE15="","",IF(ISERROR(SEARCH($L$2,Séquences!$W$175)),"",AE15))&amp;" "&amp;IF(AF15="","",IF(ISERROR(SEARCH($L$2,Séquences!$W$219)),"",AF15))&amp;" "&amp;IF(AG15="","",IF(ISERROR(SEARCH($L$2,Séquences!$W$263)),"",AG15))&amp;" "&amp;IF(AH15="","",IF(ISERROR(SEARCH($L$2,Séquences!$W$306)),"",AH15))&amp;" "&amp;IF(AI15="","",IF(ISERROR(SEARCH($L$2,Séquences!$W$349)),"",AI15))&amp;" "&amp;IF(AJ15="","",IF(ISERROR(SEARCH($L$2,Séquences!$W$392)),"",AJ15))&amp;" "&amp;IF(AK15="","",IF(ISERROR(SEARCH($L$2,Séquences!$W$435)),"",AK15)))</f>
        <v xml:space="preserve">S1         </v>
      </c>
      <c r="M15" s="431" t="str">
        <f>IF(ISERROR(SEARCH($M$3,C15)),".",IF(AB15="","",IF(ISERROR(SEARCH($M$2,Séquences!$W$44)),"",AB15))&amp;" "&amp;IF(AC15="","",IF(ISERROR(SEARCH($M$2,Séquences!$W$88)),"",AC15))&amp;" "&amp;IF(AD15="","",IF(ISERROR(SEARCH($M$2,Séquences!$W$131)),"",AD15))&amp;" "&amp;IF(AE15="","",IF(ISERROR(SEARCH($M$2,Séquences!$W$175)),"",AE15))&amp;" "&amp;IF(AF15="","",IF(ISERROR(SEARCH($M$2,Séquences!$W$219)),"",AF15))&amp;" "&amp;IF(AG15="","",IF(ISERROR(SEARCH($M$2,Séquences!$W$263)),"",AG15))&amp;" "&amp;IF(AH15="","",IF(ISERROR(SEARCH($M$2,Séquences!$W$306)),"",AH15))&amp;" "&amp;IF(AI15="","",IF(ISERROR(SEARCH($M$2,Séquences!$W$349)),"",AI15))&amp;" "&amp;IF(AJ15="","",IF(ISERROR(SEARCH($M$2,Séquences!$W$392)),"",AJ15))&amp;" "&amp;IF(AK15="","",IF(ISERROR(SEARCH($M$2,Séquences!$W$435)),"",AK15)))</f>
        <v xml:space="preserve">S1  S3  S5     </v>
      </c>
      <c r="N15" s="365" t="str">
        <f>IF(ISERROR(SEARCH($N$3,C15)),".",IF(AB15="","",IF(ISERROR(SEARCH($N$2,Séquences!$W$44)),"",AB15))&amp;" "&amp;IF(AC15="","",IF(ISERROR(SEARCH($N$2,Séquences!$W$88)),"",AC15))&amp;" "&amp;IF(AD15="","",IF(ISERROR(SEARCH($N$2,Séquences!$W$131)),"",AD15))&amp;" "&amp;IF(AE15="","",IF(ISERROR(SEARCH($N$2,Séquences!$W$175)),"",AE15))&amp;" "&amp;IF(AF15="","",IF(ISERROR(SEARCH($N$2,Séquences!$W$219)),"",AF15))&amp;" "&amp;IF(AG15="","",IF(ISERROR(SEARCH($N$2,Séquences!$W$263)),"",AG15))&amp;" "&amp;IF(AH15="","",IF(ISERROR(SEARCH($N$2,Séquences!$W$306)),"",AH15))&amp;" "&amp;IF(AI15="","",IF(ISERROR(SEARCH($N$2,Séquences!$W$349)),"",AI15))&amp;" "&amp;IF(AJ15="","",IF(ISERROR(SEARCH($N$2,Séquences!$W$392)),"",AJ15))&amp;" "&amp;IF(AK15="","",IF(ISERROR(SEARCH($N$2,Séquences!$W$435)),"",AK15)))</f>
        <v>.</v>
      </c>
      <c r="O15" s="430" t="str">
        <f>IF(ISERROR(SEARCH($O$3,C15)),".",IF(AB15="","",IF(ISERROR(SEARCH($O$2,Séquences!$W$44)),"",AB15))&amp;" "&amp;IF(AC15="","",IF(ISERROR(SEARCH($O$2,Séquences!$W$88)),"",AC15))&amp;" "&amp;IF(AD15="","",IF(ISERROR(SEARCH($O$2,Séquences!$W$131)),"",AD15))&amp;" "&amp;IF(AE15="","",IF(ISERROR(SEARCH($O$2,Séquences!$W$175)),"",AE15))&amp;" "&amp;IF(AF15="","",IF(ISERROR(SEARCH($O$2,Séquences!$W$219)),"",AF15))&amp;" "&amp;IF(AG15="","",IF(ISERROR(SEARCH($O$2,Séquences!$W$263)),"",AG15))&amp;" "&amp;IF(AH15="","",IF(ISERROR(SEARCH($O$2,Séquences!$W$306)),"",AH15))&amp;" "&amp;IF(AI15="","",IF(ISERROR(SEARCH($O$2,Séquences!$W$349)),"",AI15))&amp;" "&amp;IF(AJ15="","",IF(ISERROR(SEARCH($O$2,Séquences!$W$392)),"",AJ15))&amp;" "&amp;IF(AK15="","",IF(ISERROR(SEARCH($O$2,Séquences!$W$435)),"",AK15)))</f>
        <v>.</v>
      </c>
      <c r="P15" s="430" t="str">
        <f>IF(ISERROR(SEARCH($P$3,C15)),".",IF(AB15="","",IF(ISERROR(SEARCH($P$2,Séquences!$W$44)),"",AB15))&amp;" "&amp;IF(AC15="","",IF(ISERROR(SEARCH($P$2,Séquences!$W$88)),"",AC15))&amp;" "&amp;IF(AD15="","",IF(ISERROR(SEARCH($P$2,Séquences!$W$131)),"",AD15))&amp;" "&amp;IF(AE15="","",IF(ISERROR(SEARCH($P$2,Séquences!$W$175)),"",AE15))&amp;" "&amp;IF(AF15="","",IF(ISERROR(SEARCH($P$2,Séquences!$W$219)),"",AF15))&amp;" "&amp;IF(AG15="","",IF(ISERROR(SEARCH($P$2,Séquences!$W$263)),"",AG15))&amp;" "&amp;IF(AH15="","",IF(ISERROR(SEARCH($P$2,Séquences!$W$306)),"",AH15))&amp;" "&amp;IF(AI15="","",IF(ISERROR(SEARCH($P$2,Séquences!$W$349)),"",AI15))&amp;" "&amp;IF(AJ15="","",IF(ISERROR(SEARCH($P$2,Séquences!$W$392)),"",AJ15))&amp;" "&amp;IF(AK15="","",IF(ISERROR(SEARCH($P$2,Séquences!$W$435)),"",AK15)))</f>
        <v>.</v>
      </c>
      <c r="Q15" s="431" t="str">
        <f>IF(ISERROR(SEARCH($Q$3,C15)),".",IF(AB15="","",IF(ISERROR(SEARCH($Q$2,Séquences!$W$44)),"",AB15))&amp;" "&amp;IF(AC15="","",IF(ISERROR(SEARCH($Q$2,Séquences!$W$88)),"",AC15))&amp;" "&amp;IF(AD15="","",IF(ISERROR(SEARCH($Q$2,Séquences!$W$131)),"",AD15))&amp;" "&amp;IF(AE15="","",IF(ISERROR(SEARCH($Q$2,Séquences!$W$175)),"",AE15))&amp;" "&amp;IF(AF15="","",IF(ISERROR(SEARCH($Q$2,Séquences!$W$219)),"",AF15))&amp;" "&amp;IF(AG15="","",IF(ISERROR(SEARCH($Q$2,Séquences!$W$263)),"",AG15))&amp;" "&amp;IF(AH15="","",IF(ISERROR(SEARCH($Q$2,Séquences!$W$306)),"",AH15))&amp;" "&amp;IF(AI15="","",IF(ISERROR(SEARCH($Q$2,Séquences!$W$349)),"",AI15))&amp;" "&amp;IF(AJ15="","",IF(ISERROR(SEARCH($Q$2,Séquences!$W$392)),"",AJ15))&amp;" "&amp;IF(AK15="","",IF(ISERROR(SEARCH($Q$2,Séquences!$W$435)),"",AK15)))</f>
        <v>.</v>
      </c>
      <c r="R15" s="365" t="str">
        <f>IF(ISERROR(SEARCH($R$3,C15)),".",IF(AB15="","",IF(ISERROR(SEARCH($R$2,Séquences!$W$44)),"",AB15))&amp;" "&amp;IF(AC15="","",IF(ISERROR(SEARCH($R$2,Séquences!$W$88)),"",AC15))&amp;" "&amp;IF(AD15="","",IF(ISERROR(SEARCH($R$2,Séquences!$W$131)),"",AD15))&amp;" "&amp;IF(AE15="","",IF(ISERROR(SEARCH($R$2,Séquences!$W$175)),"",AE15))&amp;" "&amp;IF(AF15="","",IF(ISERROR(SEARCH($R$2,Séquences!$W$219)),"",AF15))&amp;" "&amp;IF(AG15="","",IF(ISERROR(SEARCH($R$2,Séquences!$W$263)),"",AG15))&amp;" "&amp;IF(AH15="","",IF(ISERROR(SEARCH($R$2,Séquences!$W$306)),"",AH15))&amp;" "&amp;IF(AI15="","",IF(ISERROR(SEARCH($R$2,Séquences!$W$349)),"",AI15))&amp;" "&amp;IF(AJ15="","",IF(ISERROR(SEARCH($R$2,Séquences!$W$392)),"",AJ15))&amp;" "&amp;IF(AK15="","",IF(ISERROR(SEARCH($R$2,Séquences!$W$435)),"",AK15)))</f>
        <v xml:space="preserve">  S3 S4 S5     </v>
      </c>
      <c r="S15" s="430" t="str">
        <f>IF(ISERROR(SEARCH($S$3,C15)),".",IF(AB15="","",IF(ISERROR(SEARCH($S$2,Séquences!$W$44)),"",AB15))&amp;" "&amp;IF(AC15="","",IF(ISERROR(SEARCH($S$2,Séquences!$W$88)),"",AC15))&amp;" "&amp;IF(AD15="","",IF(ISERROR(SEARCH($S$2,Séquences!$W$131)),"",AD15))&amp;" "&amp;IF(AE15="","",IF(ISERROR(SEARCH($S$2,Séquences!$W$175)),"",AE15))&amp;" "&amp;IF(AF15="","",IF(ISERROR(SEARCH($S$2,Séquences!$W$219)),"",AF15))&amp;" "&amp;IF(AG15="","",IF(ISERROR(SEARCH($S$2,Séquences!$W$263)),"",AG15))&amp;" "&amp;IF(AH15="","",IF(ISERROR(SEARCH($S$2,Séquences!$W$306)),"",AH15))&amp;" "&amp;IF(AI15="","",IF(ISERROR(SEARCH($S$2,Séquences!$W$349)),"",AI15))&amp;" "&amp;IF(AJ15="","",IF(ISERROR(SEARCH($S$2,Séquences!$W$392)),"",AJ15))&amp;" "&amp;IF(AK15="","",IF(ISERROR(SEARCH($S$2,Séquences!$W$435)),"",AK15)))</f>
        <v>.</v>
      </c>
      <c r="T15" s="431" t="str">
        <f>IF(ISERROR(SEARCH($T$3,C15)),".",IF(AB15="","",IF(ISERROR(SEARCH($T$2,Séquences!$W$44)),"",AB15))&amp;" "&amp;IF(AC15="","",IF(ISERROR(SEARCH($T$2,Séquences!$W$88)),"",AC15))&amp;" "&amp;IF(AD15="","",IF(ISERROR(SEARCH($T$2,Séquences!$W$131)),"",AD15))&amp;" "&amp;IF(AE15="","",IF(ISERROR(SEARCH($T$2,Séquences!$W$175)),"",AE15))&amp;" "&amp;IF(AF15="","",IF(ISERROR(SEARCH($T$2,Séquences!$W$219)),"",AF15))&amp;" "&amp;IF(AG15="","",IF(ISERROR(SEARCH($T$2,Séquences!$W$263)),"",AG15))&amp;" "&amp;IF(AH15="","",IF(ISERROR(SEARCH($T$2,Séquences!$W$306)),"",AH15))&amp;" "&amp;IF(AI15="","",IF(ISERROR(SEARCH($T$2,Séquences!$W$349)),"",AI15))&amp;" "&amp;IF(AJ15="","",IF(ISERROR(SEARCH($T$2,Séquences!$W$392)),"",AJ15))&amp;" "&amp;IF(AK15="","",IF(ISERROR(SEARCH($T$2,Séquences!$W$435)),"",AK15)))</f>
        <v xml:space="preserve">   S4 S5     </v>
      </c>
      <c r="U15" s="365" t="str">
        <f>IF(ISERROR(SEARCH($U$3,C15)),".",IF(AB15="","",IF(ISERROR(SEARCH($U$2,Séquences!$W$44)),"",AB15))&amp;" "&amp;IF(AC15="","",IF(ISERROR(SEARCH($U$2,Séquences!$W$88)),"",AC15))&amp;" "&amp;IF(AD15="","",IF(ISERROR(SEARCH($U$2,Séquences!$W$131)),"",AD15))&amp;" "&amp;IF(AE15="","",IF(ISERROR(SEARCH($U$2,Séquences!$W$175)),"",AE15))&amp;" "&amp;IF(AF15="","",IF(ISERROR(SEARCH($U$2,Séquences!$W$219)),"",AF15))&amp;" "&amp;IF(AG15="","",IF(ISERROR(SEARCH($U$2,Séquences!$W$263)),"",AG15))&amp;" "&amp;IF(AH15="","",IF(ISERROR(SEARCH($U$2,Séquences!$W$306)),"",AH15))&amp;" "&amp;IF(AI15="","",IF(ISERROR(SEARCH($U$2,Séquences!$W$349)),"",AI15))&amp;" "&amp;IF(AJ15="","",IF(ISERROR(SEARCH($U$2,Séquences!$W$392)),"",AJ15))&amp;" "&amp;IF(AK15="","",IF(ISERROR(SEARCH($U$2,Séquences!$W$435)),"",AK15)))</f>
        <v xml:space="preserve">         </v>
      </c>
      <c r="V15" s="430" t="str">
        <f>IF(ISERROR(SEARCH($V$3,C15)),".",IF(AB15="","",IF(ISERROR(SEARCH($V$2,Séquences!$W$44)),"",AB15))&amp;" "&amp;IF(AC15="","",IF(ISERROR(SEARCH($V$2,Séquences!$W$88)),"",AC15))&amp;" "&amp;IF(AD15="","",IF(ISERROR(SEARCH($V$2,Séquences!$W$131)),"",AD15))&amp;" "&amp;IF(AE15="","",IF(ISERROR(SEARCH($V$2,Séquences!$W$175)),"",AE15))&amp;" "&amp;IF(AF15="","",IF(ISERROR(SEARCH($V$2,Séquences!$W$219)),"",AF15))&amp;" "&amp;IF(AG15="","",IF(ISERROR(SEARCH($V$2,Séquences!$W$263)),"",AG15))&amp;" "&amp;IF(AH15="","",IF(ISERROR(SEARCH($V$2,Séquences!$W$306)),"",AH15))&amp;" "&amp;IF(AI15="","",IF(ISERROR(SEARCH($V$2,Séquences!$W$349)),"",AI15))&amp;" "&amp;IF(AJ15="","",IF(ISERROR(SEARCH($V$2,Séquences!$W$392)),"",AJ15))&amp;" "&amp;IF(AK15="","",IF(ISERROR(SEARCH($V$2,Séquences!$W$435)),"",AK15)))</f>
        <v xml:space="preserve">  S3       </v>
      </c>
      <c r="W15" s="431" t="str">
        <f>IF(ISERROR(SEARCH($W$3,C15)),".",IF(AB15="","",IF(ISERROR(SEARCH($W$2,Séquences!$W$44)),"",AB15))&amp;" "&amp;IF(AC15="","",IF(ISERROR(SEARCH($W$2,Séquences!$W$88)),"",AC15))&amp;" "&amp;IF(AD15="","",IF(ISERROR(SEARCH($W$2,Séquences!$W$131)),"",AD15))&amp;" "&amp;IF(AE15="","",IF(ISERROR(SEARCH($W$2,Séquences!$W$175)),"",AE15))&amp;" "&amp;IF(AF15="","",IF(ISERROR(SEARCH($W$2,Séquences!$W$219)),"",AF15))&amp;" "&amp;IF(AG15="","",IF(ISERROR(SEARCH($W$2,Séquences!$W$263)),"",AG15))&amp;" "&amp;IF(AH15="","",IF(ISERROR(SEARCH($W$2,Séquences!$W$306)),"",AH15))&amp;" "&amp;IF(AI15="","",IF(ISERROR(SEARCH($W$2,Séquences!$W$349)),"",AI15))&amp;" "&amp;IF(AJ15="","",IF(ISERROR(SEARCH($W$2,Séquences!$W$392)),"",AJ15))&amp;" "&amp;IF(AK15="","",IF(ISERROR(SEARCH($W$2,Séquences!$W$435)),"",AK15)))</f>
        <v xml:space="preserve">S1  S3  S5     </v>
      </c>
      <c r="X15" s="365" t="str">
        <f>IF(ISERROR(SEARCH($X$3,C15)),".",IF(AB15="","",IF(ISERROR(SEARCH($X$2,Séquences!$W$44)),"",AB15))&amp;" "&amp;IF(AC15="","",IF(ISERROR(SEARCH($X$2,Séquences!$W$88)),"",AC15))&amp;" "&amp;IF(AD15="","",IF(ISERROR(SEARCH($X$2,Séquences!$W$131)),"",AD15))&amp;" "&amp;IF(AE15="","",IF(ISERROR(SEARCH($X$2,Séquences!$W$175)),"",AE15))&amp;" "&amp;IF(AF15="","",IF(ISERROR(SEARCH($X$2,Séquences!$W$219)),"",AF15))&amp;" "&amp;IF(AG15="","",IF(ISERROR(SEARCH($X$2,Séquences!$W$263)),"",AG15))&amp;" "&amp;IF(AH15="","",IF(ISERROR(SEARCH($X$2,Séquences!$W$306)),"",AH15))&amp;" "&amp;IF(AI15="","",IF(ISERROR(SEARCH($X$2,Séquences!$W$349)),"",AI15))&amp;" "&amp;IF(AJ15="","",IF(ISERROR(SEARCH($X$2,Séquences!$W$392)),"",AJ15))&amp;" "&amp;IF(AK15="","",IF(ISERROR(SEARCH($X$2,Séquences!$W$435)),"",AK15)))</f>
        <v>.</v>
      </c>
      <c r="Y15" s="430" t="str">
        <f>IF(ISERROR(SEARCH($Y$3,C15)),".",IF(AB15="","",IF(ISERROR(SEARCH($Y$2,Séquences!$W$44)),"",AB15))&amp;" "&amp;IF(AC15="","",IF(ISERROR(SEARCH($Y$2,Séquences!$W$88)),"",AC15))&amp;" "&amp;IF(AD15="","",IF(ISERROR(SEARCH($Y$2,Séquences!$W$131)),"",AD15))&amp;" "&amp;IF(AE15="","",IF(ISERROR(SEARCH($Y$2,Séquences!$W$175)),"",AE15))&amp;" "&amp;IF(AF15="","",IF(ISERROR(SEARCH($Y$2,Séquences!$W$219)),"",AF15))&amp;" "&amp;IF(AG15="","",IF(ISERROR(SEARCH($Y$2,Séquences!$W$263)),"",AG15))&amp;" "&amp;IF(AH15="","",IF(ISERROR(SEARCH($Y$2,Séquences!$W$306)),"",AH15))&amp;" "&amp;IF(AI15="","",IF(ISERROR(SEARCH($Y$2,Séquences!$W$349)),"",AI15))&amp;" "&amp;IF(AJ15="","",IF(ISERROR(SEARCH($Y$2,Séquences!$W$392)),"",AJ15))&amp;" "&amp;IF(AK15="","",IF(ISERROR(SEARCH($Y$2,Séquences!$W$435)),"",AK15)))</f>
        <v>.</v>
      </c>
      <c r="Z15" s="430" t="str">
        <f>IF(ISERROR(SEARCH($Z$3,C15)),".",IF(AB15="","",IF(ISERROR(SEARCH($Z$2,Séquences!$W$44)),"",AB15))&amp;" "&amp;IF(AC15="","",IF(ISERROR(SEARCH($Z$2,Séquences!$W$88)),"",AC15))&amp;" "&amp;IF(AD15="","",IF(ISERROR(SEARCH($Z$2,Séquences!$W$131)),"",AD15))&amp;" "&amp;IF(AE15="","",IF(ISERROR(SEARCH($Z$2,Séquences!$W$175)),"",AE15))&amp;" "&amp;IF(AF15="","",IF(ISERROR(SEARCH($Z$2,Séquences!$W$219)),"",AF15))&amp;" "&amp;IF(AG15="","",IF(ISERROR(SEARCH($Z$2,Séquences!$W$263)),"",AG15))&amp;" "&amp;IF(AH15="","",IF(ISERROR(SEARCH($Z$2,Séquences!$W$306)),"",AH15))&amp;" "&amp;IF(AI15="","",IF(ISERROR(SEARCH($Z$2,Séquences!$W$349)),"",AI15))&amp;" "&amp;IF(AJ15="","",IF(ISERROR(SEARCH($Z$2,Séquences!$W$392)),"",AJ15))&amp;" "&amp;IF(AK15="","",IF(ISERROR(SEARCH($Z$2,Séquences!$W$435)),"",AK15)))</f>
        <v>.</v>
      </c>
      <c r="AA15" s="206">
        <f>+COUNTA(E15:Z15)</f>
        <v>22</v>
      </c>
      <c r="AB15" s="207" t="str">
        <f>IF(ISERROR(SEARCH($A$14,Séquences!$W$44)),"",IF(ISERROR(SEARCH(A15,Séquences!$W$44)),"",Séquences!$X$44))</f>
        <v>S1</v>
      </c>
      <c r="AC15" s="207" t="str">
        <f>IF(ISERROR(SEARCH($A$14,Séquences!$W$88)),"",IF(ISERROR(SEARCH(A15,Séquences!$W$88)),"",Séquences!$X$88))</f>
        <v/>
      </c>
      <c r="AD15" s="207" t="str">
        <f>IF(ISERROR(SEARCH($A$14,Séquences!$W$131)),"",IF(ISERROR(SEARCH(A15,Séquences!$W$131)),"",Séquences!$X$131))</f>
        <v>S3</v>
      </c>
      <c r="AE15" s="207" t="str">
        <f>IF(ISERROR(SEARCH($A$14,Séquences!$W$175)),"",IF(ISERROR(SEARCH(A15,Séquences!$W$175)),"",Séquences!$X$175))</f>
        <v>S4</v>
      </c>
      <c r="AF15" s="207" t="str">
        <f>IF(ISERROR(SEARCH($A$14,Séquences!$W$219)),"",IF(ISERROR(SEARCH(A15,Séquences!$W$219)),"",Séquences!$X$219))</f>
        <v>S5</v>
      </c>
      <c r="AG15" s="207" t="str">
        <f>IF(ISERROR(SEARCH($A$14,Séquences!$W$263)),"",IF(ISERROR(SEARCH(A15,Séquences!$W$263)),"",Séquences!$X$263))</f>
        <v/>
      </c>
      <c r="AH15" s="207" t="str">
        <f>IF(ISERROR(SEARCH($A$14,Séquences!$W$306)),"",IF(ISERROR(SEARCH(A15,Séquences!$W$306)),"",Séquences!$X$306))</f>
        <v/>
      </c>
      <c r="AI15" s="207" t="str">
        <f>IF(ISERROR(SEARCH($A$14,Séquences!$W$349)),"",IF(ISERROR(SEARCH(A15,Séquences!$W$349)),"",Séquences!$X$349))</f>
        <v/>
      </c>
      <c r="AJ15" s="207" t="str">
        <f>IF(ISERROR(SEARCH($A$14,Séquences!$W$392)),"",IF(ISERROR(SEARCH(A15,Séquences!$W$392)),"",Séquences!$X$392))</f>
        <v/>
      </c>
      <c r="AK15" s="207" t="str">
        <f>IF(ISERROR(SEARCH($A$14,Séquences!$W$435)),"",IF(ISERROR(SEARCH(A15,Séquences!$W$435)),"",Séquences!$X$435))</f>
        <v/>
      </c>
    </row>
    <row r="16" spans="1:368" ht="39" customHeight="1">
      <c r="A16" s="628" t="str">
        <f>'Objectifs et Compétences'!D14</f>
        <v xml:space="preserve">CO3.2. Identifier et caractériser l’agencement matériel et/ou logiciel d’un produit  </v>
      </c>
      <c r="B16" s="629"/>
      <c r="C16" s="310" t="str">
        <f>'Objectifs et Compétences'!I14</f>
        <v xml:space="preserve">1.2. / 2.1. / 2.2. / 2.3. / 2.4. / 4.1. / 4.3./ 5.1. / 5.2. / 5.3. / </v>
      </c>
      <c r="D16" s="265" t="s">
        <v>731</v>
      </c>
      <c r="E16" s="429" t="str">
        <f>IF(ISERROR(SEARCH($E$3,C16)),".",IF(AB16="","",IF(ISERROR(SEARCH($E$2,Séquences!$W$44)),"",AB16))&amp;" "&amp;IF(AC16="","",IF(ISERROR(SEARCH($E$2,Séquences!$W$88)),"",AC16))&amp;" "&amp;IF(AD16="","",IF(ISERROR(SEARCH($E$2,Séquences!$W$131)),"",AD16))&amp;" "&amp;IF(AE16="","",IF(ISERROR(SEARCH($E$2,Séquences!$W$175)),"",AE16))&amp;" "&amp;IF(AF16="","",IF(ISERROR(SEARCH($E$2,Séquences!$W$219)),"",AF16))&amp;" "&amp;IF(AG16="","",IF(ISERROR(SEARCH($E$2,Séquences!$W$263)),"",AG16))&amp;" "&amp;IF(AH16="","",IF(ISERROR(SEARCH($E$2,Séquences!$W$306)),"",AH16))&amp;" "&amp;IF(AI16="","",IF(ISERROR(SEARCH($E$2,Séquences!$W$349)),"",AI16))&amp;" "&amp;IF(AJ16="","",IF(ISERROR(SEARCH($E$2,Séquences!$W$392)),"",AJ16))&amp;" "&amp;IF(AK16="","",IF(ISERROR(SEARCH($E$2,Séquences!$W$435)),"",AK16)))</f>
        <v>.</v>
      </c>
      <c r="F16" s="430" t="str">
        <f>IF(ISERROR(SEARCH($F$3,C16)),".",IF(AB16="","",IF(ISERROR(SEARCH($F$2,Séquences!$W$44)),"",AB16))&amp;" "&amp;IF(AC16="","",IF(ISERROR(SEARCH($F$2,Séquences!$W$88)),"",AC16))&amp;" "&amp;IF(AD16="","",IF(ISERROR(SEARCH($F$2,Séquences!$W$131)),"",AD16))&amp;" "&amp;IF(AE16="","",IF(ISERROR(SEARCH($F$2,Séquences!$W$175)),"",AE16))&amp;" "&amp;IF(AF16="","",IF(ISERROR(SEARCH($F$2,Séquences!$W$219)),"",AF16))&amp;" "&amp;IF(AG16="","",IF(ISERROR(SEARCH($F$2,Séquences!$W$263)),"",AG16))&amp;" "&amp;IF(AH16="","",IF(ISERROR(SEARCH($F$2,Séquences!$W$306)),"",AH16))&amp;" "&amp;IF(AI16="","",IF(ISERROR(SEARCH($F$2,Séquences!$W$349)),"",AI16))&amp;" "&amp;IF(AJ16="","",IF(ISERROR(SEARCH($F$2,Séquences!$W$392)),"",AJ16))&amp;" "&amp;IF(AK16="","",IF(ISERROR(SEARCH($F$2,Séquences!$W$435)),"",AK16)))</f>
        <v xml:space="preserve">S1 S2    S6 S7   </v>
      </c>
      <c r="G16" s="430" t="str">
        <f>IF(ISERROR(SEARCH($G$3,C16)),".",IF(AB16="","",IF(ISERROR(SEARCH($G$2,Séquences!$W$44)),"",AB16))&amp;" "&amp;IF(AC16="","",IF(ISERROR(SEARCH($G$2,Séquences!$W$88)),"",AC16))&amp;" "&amp;IF(AD16="","",IF(ISERROR(SEARCH($G$2,Séquences!$W$131)),"",AD16))&amp;" "&amp;IF(AE16="","",IF(ISERROR(SEARCH($G$2,Séquences!$W$175)),"",AE16))&amp;" "&amp;IF(AF16="","",IF(ISERROR(SEARCH($G$2,Séquences!$W$219)),"",AF16))&amp;" "&amp;IF(AG16="","",IF(ISERROR(SEARCH($G$2,Séquences!$W$263)),"",AG16))&amp;" "&amp;IF(AH16="","",IF(ISERROR(SEARCH($G$2,Séquences!$W$306)),"",AH16))&amp;" "&amp;IF(AI16="","",IF(ISERROR(SEARCH($G$2,Séquences!$W$349)),"",AI16))&amp;" "&amp;IF(AJ16="","",IF(ISERROR(SEARCH($G$2,Séquences!$W$392)),"",AJ16))&amp;" "&amp;IF(AK16="","",IF(ISERROR(SEARCH($G$2,Séquences!$W$435)),"",AK16)))</f>
        <v>.</v>
      </c>
      <c r="H16" s="430" t="str">
        <f>IF(ISERROR(SEARCH($H$3,C16)),".",IF(AB16="","",IF(ISERROR(SEARCH($H$2,Séquences!$W$44)),"",AB16))&amp;" "&amp;IF(AC16="","",IF(ISERROR(SEARCH($H$2,Séquences!$W$88)),"",AC16))&amp;" "&amp;IF(AD16="","",IF(ISERROR(SEARCH($H$2,Séquences!$W$131)),"",AD16))&amp;" "&amp;IF(AE16="","",IF(ISERROR(SEARCH($H$2,Séquences!$W$175)),"",AE16))&amp;" "&amp;IF(AF16="","",IF(ISERROR(SEARCH($H$2,Séquences!$W$219)),"",AF16))&amp;" "&amp;IF(AG16="","",IF(ISERROR(SEARCH($H$2,Séquences!$W$263)),"",AG16))&amp;" "&amp;IF(AH16="","",IF(ISERROR(SEARCH($H$2,Séquences!$W$306)),"",AH16))&amp;" "&amp;IF(AI16="","",IF(ISERROR(SEARCH($H$2,Séquences!$W$349)),"",AI16))&amp;" "&amp;IF(AJ16="","",IF(ISERROR(SEARCH($H$2,Séquences!$W$392)),"",AJ16))&amp;" "&amp;IF(AK16="","",IF(ISERROR(SEARCH($H$2,Séquences!$W$435)),"",AK16)))</f>
        <v>.</v>
      </c>
      <c r="I16" s="431" t="str">
        <f>IF(ISERROR(SEARCH($I$3,C16)),".",IF(AB16="","",IF(ISERROR(SEARCH($I$2,Séquences!$W$44)),"",AB16))&amp;" "&amp;IF(AC16="","",IF(ISERROR(SEARCH($I$2,Séquences!$W$88)),"",AC16))&amp;" "&amp;IF(AD16="","",IF(ISERROR(SEARCH($I$2,Séquences!$W$131)),"",AD16))&amp;" "&amp;IF(AE16="","",IF(ISERROR(SEARCH($I$2,Séquences!$W$175)),"",AE16))&amp;" "&amp;IF(AF16="","",IF(ISERROR(SEARCH($I$2,Séquences!$W$219)),"",AF16))&amp;" "&amp;IF(AG16="","",IF(ISERROR(SEARCH($I$2,Séquences!$W$263)),"",AG16))&amp;" "&amp;IF(AH16="","",IF(ISERROR(SEARCH($I$2,Séquences!$W$306)),"",AH16))&amp;" "&amp;IF(AI16="","",IF(ISERROR(SEARCH($I$2,Séquences!$W$349)),"",AI16))&amp;" "&amp;IF(AJ16="","",IF(ISERROR(SEARCH($I$2,Séquences!$W$392)),"",AJ16))&amp;" "&amp;IF(AK16="","",IF(ISERROR(SEARCH($I$2,Séquences!$W$435)),"",AK16)))</f>
        <v>.</v>
      </c>
      <c r="J16" s="365" t="str">
        <f>IF(ISERROR(SEARCH($J$3,C16)),".",IF(AB16="","",IF(ISERROR(SEARCH($J$2,Séquences!$W$44)),"",AB16))&amp;" "&amp;IF(AC16="","",IF(ISERROR(SEARCH($J$2,Séquences!$W$88)),"",AC16))&amp;" "&amp;IF(AD16="","",IF(ISERROR(SEARCH($J$2,Séquences!$W$131)),"",AD16))&amp;" "&amp;IF(AE16="","",IF(ISERROR(SEARCH($J$2,Séquences!$W$175)),"",AE16))&amp;" "&amp;IF(AF16="","",IF(ISERROR(SEARCH($J$2,Séquences!$W$219)),"",AF16))&amp;" "&amp;IF(AG16="","",IF(ISERROR(SEARCH($J$2,Séquences!$W$263)),"",AG16))&amp;" "&amp;IF(AH16="","",IF(ISERROR(SEARCH($J$2,Séquences!$W$306)),"",AH16))&amp;" "&amp;IF(AI16="","",IF(ISERROR(SEARCH($J$2,Séquences!$W$349)),"",AI16))&amp;" "&amp;IF(AJ16="","",IF(ISERROR(SEARCH($J$2,Séquences!$W$392)),"",AJ16))&amp;" "&amp;IF(AK16="","",IF(ISERROR(SEARCH($J$2,Séquences!$W$435)),"",AK16)))</f>
        <v xml:space="preserve">S1 S2        </v>
      </c>
      <c r="K16" s="430" t="str">
        <f>IF(ISERROR(SEARCH($K$3,C16)),".",IF(AB16="","",IF(ISERROR(SEARCH($K$2,Séquences!$W$44)),"",AB16))&amp;" "&amp;IF(AC16="","",IF(ISERROR(SEARCH($K$2,Séquences!$W$88)),"",AC16))&amp;" "&amp;IF(AD16="","",IF(ISERROR(SEARCH($K$2,Séquences!$W$131)),"",AD16))&amp;" "&amp;IF(AE16="","",IF(ISERROR(SEARCH($K$2,Séquences!$W$175)),"",AE16))&amp;" "&amp;IF(AF16="","",IF(ISERROR(SEARCH($K$2,Séquences!$W$219)),"",AF16))&amp;" "&amp;IF(AG16="","",IF(ISERROR(SEARCH($K$2,Séquences!$W$263)),"",AG16))&amp;" "&amp;IF(AH16="","",IF(ISERROR(SEARCH($K$2,Séquences!$W$306)),"",AH16))&amp;" "&amp;IF(AI16="","",IF(ISERROR(SEARCH($K$2,Séquences!$W$349)),"",AI16))&amp;" "&amp;IF(AJ16="","",IF(ISERROR(SEARCH($K$2,Séquences!$W$392)),"",AJ16))&amp;" "&amp;IF(AK16="","",IF(ISERROR(SEARCH($K$2,Séquences!$W$435)),"",AK16)))</f>
        <v xml:space="preserve">   S4      </v>
      </c>
      <c r="L16" s="430" t="str">
        <f>IF(ISERROR(SEARCH($L$3,C16)),".",IF(AB16="","",IF(ISERROR(SEARCH($L$2,Séquences!$W$44)),"",AB16))&amp;" "&amp;IF(AC16="","",IF(ISERROR(SEARCH($L$2,Séquences!$W$88)),"",AC16))&amp;" "&amp;IF(AD16="","",IF(ISERROR(SEARCH($L$2,Séquences!$W$131)),"",AD16))&amp;" "&amp;IF(AE16="","",IF(ISERROR(SEARCH($L$2,Séquences!$W$175)),"",AE16))&amp;" "&amp;IF(AF16="","",IF(ISERROR(SEARCH($L$2,Séquences!$W$219)),"",AF16))&amp;" "&amp;IF(AG16="","",IF(ISERROR(SEARCH($L$2,Séquences!$W$263)),"",AG16))&amp;" "&amp;IF(AH16="","",IF(ISERROR(SEARCH($L$2,Séquences!$W$306)),"",AH16))&amp;" "&amp;IF(AI16="","",IF(ISERROR(SEARCH($L$2,Séquences!$W$349)),"",AI16))&amp;" "&amp;IF(AJ16="","",IF(ISERROR(SEARCH($L$2,Séquences!$W$392)),"",AJ16))&amp;" "&amp;IF(AK16="","",IF(ISERROR(SEARCH($L$2,Séquences!$W$435)),"",AK16)))</f>
        <v xml:space="preserve">S1 S2     S7   </v>
      </c>
      <c r="M16" s="431" t="str">
        <f>IF(ISERROR(SEARCH($M$3,C16)),".",IF(AB16="","",IF(ISERROR(SEARCH($M$2,Séquences!$W$44)),"",AB16))&amp;" "&amp;IF(AC16="","",IF(ISERROR(SEARCH($M$2,Séquences!$W$88)),"",AC16))&amp;" "&amp;IF(AD16="","",IF(ISERROR(SEARCH($M$2,Séquences!$W$131)),"",AD16))&amp;" "&amp;IF(AE16="","",IF(ISERROR(SEARCH($M$2,Séquences!$W$175)),"",AE16))&amp;" "&amp;IF(AF16="","",IF(ISERROR(SEARCH($M$2,Séquences!$W$219)),"",AF16))&amp;" "&amp;IF(AG16="","",IF(ISERROR(SEARCH($M$2,Séquences!$W$263)),"",AG16))&amp;" "&amp;IF(AH16="","",IF(ISERROR(SEARCH($M$2,Séquences!$W$306)),"",AH16))&amp;" "&amp;IF(AI16="","",IF(ISERROR(SEARCH($M$2,Séquences!$W$349)),"",AI16))&amp;" "&amp;IF(AJ16="","",IF(ISERROR(SEARCH($M$2,Séquences!$W$392)),"",AJ16))&amp;" "&amp;IF(AK16="","",IF(ISERROR(SEARCH($M$2,Séquences!$W$435)),"",AK16)))</f>
        <v xml:space="preserve">S1 S2    S6    </v>
      </c>
      <c r="N16" s="365" t="str">
        <f>IF(ISERROR(SEARCH($N$3,C16)),".",IF(AB16="","",IF(ISERROR(SEARCH($N$2,Séquences!$W$44)),"",AB16))&amp;" "&amp;IF(AC16="","",IF(ISERROR(SEARCH($N$2,Séquences!$W$88)),"",AC16))&amp;" "&amp;IF(AD16="","",IF(ISERROR(SEARCH($N$2,Séquences!$W$131)),"",AD16))&amp;" "&amp;IF(AE16="","",IF(ISERROR(SEARCH($N$2,Séquences!$W$175)),"",AE16))&amp;" "&amp;IF(AF16="","",IF(ISERROR(SEARCH($N$2,Séquences!$W$219)),"",AF16))&amp;" "&amp;IF(AG16="","",IF(ISERROR(SEARCH($N$2,Séquences!$W$263)),"",AG16))&amp;" "&amp;IF(AH16="","",IF(ISERROR(SEARCH($N$2,Séquences!$W$306)),"",AH16))&amp;" "&amp;IF(AI16="","",IF(ISERROR(SEARCH($N$2,Séquences!$W$349)),"",AI16))&amp;" "&amp;IF(AJ16="","",IF(ISERROR(SEARCH($N$2,Séquences!$W$392)),"",AJ16))&amp;" "&amp;IF(AK16="","",IF(ISERROR(SEARCH($N$2,Séquences!$W$435)),"",AK16)))</f>
        <v>.</v>
      </c>
      <c r="O16" s="430" t="str">
        <f>IF(ISERROR(SEARCH($O$3,C16)),".",IF(AB16="","",IF(ISERROR(SEARCH($O$2,Séquences!$W$44)),"",AB16))&amp;" "&amp;IF(AC16="","",IF(ISERROR(SEARCH($O$2,Séquences!$W$88)),"",AC16))&amp;" "&amp;IF(AD16="","",IF(ISERROR(SEARCH($O$2,Séquences!$W$131)),"",AD16))&amp;" "&amp;IF(AE16="","",IF(ISERROR(SEARCH($O$2,Séquences!$W$175)),"",AE16))&amp;" "&amp;IF(AF16="","",IF(ISERROR(SEARCH($O$2,Séquences!$W$219)),"",AF16))&amp;" "&amp;IF(AG16="","",IF(ISERROR(SEARCH($O$2,Séquences!$W$263)),"",AG16))&amp;" "&amp;IF(AH16="","",IF(ISERROR(SEARCH($O$2,Séquences!$W$306)),"",AH16))&amp;" "&amp;IF(AI16="","",IF(ISERROR(SEARCH($O$2,Séquences!$W$349)),"",AI16))&amp;" "&amp;IF(AJ16="","",IF(ISERROR(SEARCH($O$2,Séquences!$W$392)),"",AJ16))&amp;" "&amp;IF(AK16="","",IF(ISERROR(SEARCH($O$2,Séquences!$W$435)),"",AK16)))</f>
        <v>.</v>
      </c>
      <c r="P16" s="430" t="str">
        <f>IF(ISERROR(SEARCH($P$3,C16)),".",IF(AB16="","",IF(ISERROR(SEARCH($P$2,Séquences!$W$44)),"",AB16))&amp;" "&amp;IF(AC16="","",IF(ISERROR(SEARCH($P$2,Séquences!$W$88)),"",AC16))&amp;" "&amp;IF(AD16="","",IF(ISERROR(SEARCH($P$2,Séquences!$W$131)),"",AD16))&amp;" "&amp;IF(AE16="","",IF(ISERROR(SEARCH($P$2,Séquences!$W$175)),"",AE16))&amp;" "&amp;IF(AF16="","",IF(ISERROR(SEARCH($P$2,Séquences!$W$219)),"",AF16))&amp;" "&amp;IF(AG16="","",IF(ISERROR(SEARCH($P$2,Séquences!$W$263)),"",AG16))&amp;" "&amp;IF(AH16="","",IF(ISERROR(SEARCH($P$2,Séquences!$W$306)),"",AH16))&amp;" "&amp;IF(AI16="","",IF(ISERROR(SEARCH($P$2,Séquences!$W$349)),"",AI16))&amp;" "&amp;IF(AJ16="","",IF(ISERROR(SEARCH($P$2,Séquences!$W$392)),"",AJ16))&amp;" "&amp;IF(AK16="","",IF(ISERROR(SEARCH($P$2,Séquences!$W$435)),"",AK16)))</f>
        <v>.</v>
      </c>
      <c r="Q16" s="431" t="str">
        <f>IF(ISERROR(SEARCH($Q$3,C16)),".",IF(AB16="","",IF(ISERROR(SEARCH($Q$2,Séquences!$W$44)),"",AB16))&amp;" "&amp;IF(AC16="","",IF(ISERROR(SEARCH($Q$2,Séquences!$W$88)),"",AC16))&amp;" "&amp;IF(AD16="","",IF(ISERROR(SEARCH($Q$2,Séquences!$W$131)),"",AD16))&amp;" "&amp;IF(AE16="","",IF(ISERROR(SEARCH($Q$2,Séquences!$W$175)),"",AE16))&amp;" "&amp;IF(AF16="","",IF(ISERROR(SEARCH($Q$2,Séquences!$W$219)),"",AF16))&amp;" "&amp;IF(AG16="","",IF(ISERROR(SEARCH($Q$2,Séquences!$W$263)),"",AG16))&amp;" "&amp;IF(AH16="","",IF(ISERROR(SEARCH($Q$2,Séquences!$W$306)),"",AH16))&amp;" "&amp;IF(AI16="","",IF(ISERROR(SEARCH($Q$2,Séquences!$W$349)),"",AI16))&amp;" "&amp;IF(AJ16="","",IF(ISERROR(SEARCH($Q$2,Séquences!$W$392)),"",AJ16))&amp;" "&amp;IF(AK16="","",IF(ISERROR(SEARCH($Q$2,Séquences!$W$435)),"",AK16)))</f>
        <v>.</v>
      </c>
      <c r="R16" s="365" t="str">
        <f>IF(ISERROR(SEARCH($R$3,C16)),".",IF(AB16="","",IF(ISERROR(SEARCH($R$2,Séquences!$W$44)),"",AB16))&amp;" "&amp;IF(AC16="","",IF(ISERROR(SEARCH($R$2,Séquences!$W$88)),"",AC16))&amp;" "&amp;IF(AD16="","",IF(ISERROR(SEARCH($R$2,Séquences!$W$131)),"",AD16))&amp;" "&amp;IF(AE16="","",IF(ISERROR(SEARCH($R$2,Séquences!$W$175)),"",AE16))&amp;" "&amp;IF(AF16="","",IF(ISERROR(SEARCH($R$2,Séquences!$W$219)),"",AF16))&amp;" "&amp;IF(AG16="","",IF(ISERROR(SEARCH($R$2,Séquences!$W$263)),"",AG16))&amp;" "&amp;IF(AH16="","",IF(ISERROR(SEARCH($R$2,Séquences!$W$306)),"",AH16))&amp;" "&amp;IF(AI16="","",IF(ISERROR(SEARCH($R$2,Séquences!$W$349)),"",AI16))&amp;" "&amp;IF(AJ16="","",IF(ISERROR(SEARCH($R$2,Séquences!$W$392)),"",AJ16))&amp;" "&amp;IF(AK16="","",IF(ISERROR(SEARCH($R$2,Séquences!$W$435)),"",AK16)))</f>
        <v xml:space="preserve"> S2  S4  S6 S7   </v>
      </c>
      <c r="S16" s="430" t="str">
        <f>IF(ISERROR(SEARCH($S$3,C16)),".",IF(AB16="","",IF(ISERROR(SEARCH($S$2,Séquences!$W$44)),"",AB16))&amp;" "&amp;IF(AC16="","",IF(ISERROR(SEARCH($S$2,Séquences!$W$88)),"",AC16))&amp;" "&amp;IF(AD16="","",IF(ISERROR(SEARCH($S$2,Séquences!$W$131)),"",AD16))&amp;" "&amp;IF(AE16="","",IF(ISERROR(SEARCH($S$2,Séquences!$W$175)),"",AE16))&amp;" "&amp;IF(AF16="","",IF(ISERROR(SEARCH($S$2,Séquences!$W$219)),"",AF16))&amp;" "&amp;IF(AG16="","",IF(ISERROR(SEARCH($S$2,Séquences!$W$263)),"",AG16))&amp;" "&amp;IF(AH16="","",IF(ISERROR(SEARCH($S$2,Séquences!$W$306)),"",AH16))&amp;" "&amp;IF(AI16="","",IF(ISERROR(SEARCH($S$2,Séquences!$W$349)),"",AI16))&amp;" "&amp;IF(AJ16="","",IF(ISERROR(SEARCH($S$2,Séquences!$W$392)),"",AJ16))&amp;" "&amp;IF(AK16="","",IF(ISERROR(SEARCH($S$2,Séquences!$W$435)),"",AK16)))</f>
        <v>.</v>
      </c>
      <c r="T16" s="431" t="str">
        <f>IF(ISERROR(SEARCH($T$3,C16)),".",IF(AB16="","",IF(ISERROR(SEARCH($T$2,Séquences!$W$44)),"",AB16))&amp;" "&amp;IF(AC16="","",IF(ISERROR(SEARCH($T$2,Séquences!$W$88)),"",AC16))&amp;" "&amp;IF(AD16="","",IF(ISERROR(SEARCH($T$2,Séquences!$W$131)),"",AD16))&amp;" "&amp;IF(AE16="","",IF(ISERROR(SEARCH($T$2,Séquences!$W$175)),"",AE16))&amp;" "&amp;IF(AF16="","",IF(ISERROR(SEARCH($T$2,Séquences!$W$219)),"",AF16))&amp;" "&amp;IF(AG16="","",IF(ISERROR(SEARCH($T$2,Séquences!$W$263)),"",AG16))&amp;" "&amp;IF(AH16="","",IF(ISERROR(SEARCH($T$2,Séquences!$W$306)),"",AH16))&amp;" "&amp;IF(AI16="","",IF(ISERROR(SEARCH($T$2,Séquences!$W$349)),"",AI16))&amp;" "&amp;IF(AJ16="","",IF(ISERROR(SEARCH($T$2,Séquences!$W$392)),"",AJ16))&amp;" "&amp;IF(AK16="","",IF(ISERROR(SEARCH($T$2,Séquences!$W$435)),"",AK16)))</f>
        <v xml:space="preserve">   S4  S6    </v>
      </c>
      <c r="U16" s="365" t="str">
        <f>IF(ISERROR(SEARCH($U$3,C16)),".",IF(AB16="","",IF(ISERROR(SEARCH($U$2,Séquences!$W$44)),"",AB16))&amp;" "&amp;IF(AC16="","",IF(ISERROR(SEARCH($U$2,Séquences!$W$88)),"",AC16))&amp;" "&amp;IF(AD16="","",IF(ISERROR(SEARCH($U$2,Séquences!$W$131)),"",AD16))&amp;" "&amp;IF(AE16="","",IF(ISERROR(SEARCH($U$2,Séquences!$W$175)),"",AE16))&amp;" "&amp;IF(AF16="","",IF(ISERROR(SEARCH($U$2,Séquences!$W$219)),"",AF16))&amp;" "&amp;IF(AG16="","",IF(ISERROR(SEARCH($U$2,Séquences!$W$263)),"",AG16))&amp;" "&amp;IF(AH16="","",IF(ISERROR(SEARCH($U$2,Séquences!$W$306)),"",AH16))&amp;" "&amp;IF(AI16="","",IF(ISERROR(SEARCH($U$2,Séquences!$W$349)),"",AI16))&amp;" "&amp;IF(AJ16="","",IF(ISERROR(SEARCH($U$2,Séquences!$W$392)),"",AJ16))&amp;" "&amp;IF(AK16="","",IF(ISERROR(SEARCH($U$2,Séquences!$W$435)),"",AK16)))</f>
        <v xml:space="preserve">         </v>
      </c>
      <c r="V16" s="430" t="str">
        <f>IF(ISERROR(SEARCH($V$3,C16)),".",IF(AB16="","",IF(ISERROR(SEARCH($V$2,Séquences!$W$44)),"",AB16))&amp;" "&amp;IF(AC16="","",IF(ISERROR(SEARCH($V$2,Séquences!$W$88)),"",AC16))&amp;" "&amp;IF(AD16="","",IF(ISERROR(SEARCH($V$2,Séquences!$W$131)),"",AD16))&amp;" "&amp;IF(AE16="","",IF(ISERROR(SEARCH($V$2,Séquences!$W$175)),"",AE16))&amp;" "&amp;IF(AF16="","",IF(ISERROR(SEARCH($V$2,Séquences!$W$219)),"",AF16))&amp;" "&amp;IF(AG16="","",IF(ISERROR(SEARCH($V$2,Séquences!$W$263)),"",AG16))&amp;" "&amp;IF(AH16="","",IF(ISERROR(SEARCH($V$2,Séquences!$W$306)),"",AH16))&amp;" "&amp;IF(AI16="","",IF(ISERROR(SEARCH($V$2,Séquences!$W$349)),"",AI16))&amp;" "&amp;IF(AJ16="","",IF(ISERROR(SEARCH($V$2,Séquences!$W$392)),"",AJ16))&amp;" "&amp;IF(AK16="","",IF(ISERROR(SEARCH($V$2,Séquences!$W$435)),"",AK16)))</f>
        <v xml:space="preserve"> S2    S6 S7   </v>
      </c>
      <c r="W16" s="431" t="str">
        <f>IF(ISERROR(SEARCH($W$3,C16)),".",IF(AB16="","",IF(ISERROR(SEARCH($W$2,Séquences!$W$44)),"",AB16))&amp;" "&amp;IF(AC16="","",IF(ISERROR(SEARCH($W$2,Séquences!$W$88)),"",AC16))&amp;" "&amp;IF(AD16="","",IF(ISERROR(SEARCH($W$2,Séquences!$W$131)),"",AD16))&amp;" "&amp;IF(AE16="","",IF(ISERROR(SEARCH($W$2,Séquences!$W$175)),"",AE16))&amp;" "&amp;IF(AF16="","",IF(ISERROR(SEARCH($W$2,Séquences!$W$219)),"",AF16))&amp;" "&amp;IF(AG16="","",IF(ISERROR(SEARCH($W$2,Séquences!$W$263)),"",AG16))&amp;" "&amp;IF(AH16="","",IF(ISERROR(SEARCH($W$2,Séquences!$W$306)),"",AH16))&amp;" "&amp;IF(AI16="","",IF(ISERROR(SEARCH($W$2,Séquences!$W$349)),"",AI16))&amp;" "&amp;IF(AJ16="","",IF(ISERROR(SEARCH($W$2,Séquences!$W$392)),"",AJ16))&amp;" "&amp;IF(AK16="","",IF(ISERROR(SEARCH($W$2,Séquences!$W$435)),"",AK16)))</f>
        <v xml:space="preserve">S1     S6    </v>
      </c>
      <c r="X16" s="365" t="str">
        <f>IF(ISERROR(SEARCH($X$3,C16)),".",IF(AB16="","",IF(ISERROR(SEARCH($X$2,Séquences!$W$44)),"",AB16))&amp;" "&amp;IF(AC16="","",IF(ISERROR(SEARCH($X$2,Séquences!$W$88)),"",AC16))&amp;" "&amp;IF(AD16="","",IF(ISERROR(SEARCH($X$2,Séquences!$W$131)),"",AD16))&amp;" "&amp;IF(AE16="","",IF(ISERROR(SEARCH($X$2,Séquences!$W$175)),"",AE16))&amp;" "&amp;IF(AF16="","",IF(ISERROR(SEARCH($X$2,Séquences!$W$219)),"",AF16))&amp;" "&amp;IF(AG16="","",IF(ISERROR(SEARCH($X$2,Séquences!$W$263)),"",AG16))&amp;" "&amp;IF(AH16="","",IF(ISERROR(SEARCH($X$2,Séquences!$W$306)),"",AH16))&amp;" "&amp;IF(AI16="","",IF(ISERROR(SEARCH($X$2,Séquences!$W$349)),"",AI16))&amp;" "&amp;IF(AJ16="","",IF(ISERROR(SEARCH($X$2,Séquences!$W$392)),"",AJ16))&amp;" "&amp;IF(AK16="","",IF(ISERROR(SEARCH($X$2,Séquences!$W$435)),"",AK16)))</f>
        <v>.</v>
      </c>
      <c r="Y16" s="430" t="str">
        <f>IF(ISERROR(SEARCH($Y$3,C16)),".",IF(AB16="","",IF(ISERROR(SEARCH($Y$2,Séquences!$W$44)),"",AB16))&amp;" "&amp;IF(AC16="","",IF(ISERROR(SEARCH($Y$2,Séquences!$W$88)),"",AC16))&amp;" "&amp;IF(AD16="","",IF(ISERROR(SEARCH($Y$2,Séquences!$W$131)),"",AD16))&amp;" "&amp;IF(AE16="","",IF(ISERROR(SEARCH($Y$2,Séquences!$W$175)),"",AE16))&amp;" "&amp;IF(AF16="","",IF(ISERROR(SEARCH($Y$2,Séquences!$W$219)),"",AF16))&amp;" "&amp;IF(AG16="","",IF(ISERROR(SEARCH($Y$2,Séquences!$W$263)),"",AG16))&amp;" "&amp;IF(AH16="","",IF(ISERROR(SEARCH($Y$2,Séquences!$W$306)),"",AH16))&amp;" "&amp;IF(AI16="","",IF(ISERROR(SEARCH($Y$2,Séquences!$W$349)),"",AI16))&amp;" "&amp;IF(AJ16="","",IF(ISERROR(SEARCH($Y$2,Séquences!$W$392)),"",AJ16))&amp;" "&amp;IF(AK16="","",IF(ISERROR(SEARCH($Y$2,Séquences!$W$435)),"",AK16)))</f>
        <v>.</v>
      </c>
      <c r="Z16" s="430" t="str">
        <f>IF(ISERROR(SEARCH($Z$3,C16)),".",IF(AB16="","",IF(ISERROR(SEARCH($Z$2,Séquences!$W$44)),"",AB16))&amp;" "&amp;IF(AC16="","",IF(ISERROR(SEARCH($Z$2,Séquences!$W$88)),"",AC16))&amp;" "&amp;IF(AD16="","",IF(ISERROR(SEARCH($Z$2,Séquences!$W$131)),"",AD16))&amp;" "&amp;IF(AE16="","",IF(ISERROR(SEARCH($Z$2,Séquences!$W$175)),"",AE16))&amp;" "&amp;IF(AF16="","",IF(ISERROR(SEARCH($Z$2,Séquences!$W$219)),"",AF16))&amp;" "&amp;IF(AG16="","",IF(ISERROR(SEARCH($Z$2,Séquences!$W$263)),"",AG16))&amp;" "&amp;IF(AH16="","",IF(ISERROR(SEARCH($Z$2,Séquences!$W$306)),"",AH16))&amp;" "&amp;IF(AI16="","",IF(ISERROR(SEARCH($Z$2,Séquences!$W$349)),"",AI16))&amp;" "&amp;IF(AJ16="","",IF(ISERROR(SEARCH($Z$2,Séquences!$W$392)),"",AJ16))&amp;" "&amp;IF(AK16="","",IF(ISERROR(SEARCH($Z$2,Séquences!$W$435)),"",AK16)))</f>
        <v>.</v>
      </c>
      <c r="AA16" s="206">
        <f>+COUNTA(E16:Z16)</f>
        <v>22</v>
      </c>
      <c r="AB16" s="207" t="str">
        <f>IF(ISERROR(SEARCH($A$14,Séquences!$W$44)),"",IF(ISERROR(SEARCH(A16,Séquences!$W$44)),"",Séquences!$X$44))</f>
        <v>S1</v>
      </c>
      <c r="AC16" s="207" t="str">
        <f>IF(ISERROR(SEARCH($A$14,Séquences!$W$88)),"",IF(ISERROR(SEARCH(A16,Séquences!$W$88)),"",Séquences!$X$88))</f>
        <v>S2</v>
      </c>
      <c r="AD16" s="207" t="str">
        <f>IF(ISERROR(SEARCH($A$14,Séquences!$W$131)),"",IF(ISERROR(SEARCH(A16,Séquences!$W$131)),"",Séquences!$X$131))</f>
        <v/>
      </c>
      <c r="AE16" s="207" t="str">
        <f>IF(ISERROR(SEARCH($A$14,Séquences!$W$175)),"",IF(ISERROR(SEARCH(A16,Séquences!$W$175)),"",Séquences!$X$175))</f>
        <v>S4</v>
      </c>
      <c r="AF16" s="207" t="str">
        <f>IF(ISERROR(SEARCH($A$14,Séquences!$W$219)),"",IF(ISERROR(SEARCH(A16,Séquences!$W$219)),"",Séquences!$X$219))</f>
        <v/>
      </c>
      <c r="AG16" s="207" t="str">
        <f>IF(ISERROR(SEARCH($A$14,Séquences!$W$263)),"",IF(ISERROR(SEARCH(A16,Séquences!$W$263)),"",Séquences!$X$263))</f>
        <v>S6</v>
      </c>
      <c r="AH16" s="207" t="str">
        <f>IF(ISERROR(SEARCH($A$14,Séquences!$W$306)),"",IF(ISERROR(SEARCH(A16,Séquences!$W$306)),"",Séquences!$X$306))</f>
        <v>S7</v>
      </c>
      <c r="AI16" s="207" t="str">
        <f>IF(ISERROR(SEARCH($A$14,Séquences!$W$349)),"",IF(ISERROR(SEARCH(A16,Séquences!$W$349)),"",Séquences!$X$349))</f>
        <v/>
      </c>
      <c r="AJ16" s="207" t="str">
        <f>IF(ISERROR(SEARCH($A$14,Séquences!$W$392)),"",IF(ISERROR(SEARCH(A16,Séquences!$W$392)),"",Séquences!$X$392))</f>
        <v/>
      </c>
      <c r="AK16" s="207" t="str">
        <f>IF(ISERROR(SEARCH($A$14,Séquences!$W$435)),"",IF(ISERROR(SEARCH(A16,Séquences!$W$435)),"",Séquences!$X$435))</f>
        <v/>
      </c>
    </row>
    <row r="17" spans="1:368" ht="39" customHeight="1">
      <c r="A17" s="628" t="str">
        <f>'Objectifs et Compétences'!D15</f>
        <v xml:space="preserve">CO3.3. Identifier et caractériser le fonctionnement temporel d’un produit ou d’un processus </v>
      </c>
      <c r="B17" s="629"/>
      <c r="C17" s="310" t="str">
        <f>'Objectifs et Compétences'!I15</f>
        <v xml:space="preserve">1.2. / 2.3. / 2.4. / 3.4. / 4.3. / 6.3. </v>
      </c>
      <c r="D17" s="265" t="s">
        <v>731</v>
      </c>
      <c r="E17" s="429" t="str">
        <f>IF(ISERROR(SEARCH($E$3,C17)),".",IF(AB17="","",IF(ISERROR(SEARCH($E$2,Séquences!$W$44)),"",AB17))&amp;" "&amp;IF(AC17="","",IF(ISERROR(SEARCH($E$2,Séquences!$W$88)),"",AC17))&amp;" "&amp;IF(AD17="","",IF(ISERROR(SEARCH($E$2,Séquences!$W$131)),"",AD17))&amp;" "&amp;IF(AE17="","",IF(ISERROR(SEARCH($E$2,Séquences!$W$175)),"",AE17))&amp;" "&amp;IF(AF17="","",IF(ISERROR(SEARCH($E$2,Séquences!$W$219)),"",AF17))&amp;" "&amp;IF(AG17="","",IF(ISERROR(SEARCH($E$2,Séquences!$W$263)),"",AG17))&amp;" "&amp;IF(AH17="","",IF(ISERROR(SEARCH($E$2,Séquences!$W$306)),"",AH17))&amp;" "&amp;IF(AI17="","",IF(ISERROR(SEARCH($E$2,Séquences!$W$349)),"",AI17))&amp;" "&amp;IF(AJ17="","",IF(ISERROR(SEARCH($E$2,Séquences!$W$392)),"",AJ17))&amp;" "&amp;IF(AK17="","",IF(ISERROR(SEARCH($E$2,Séquences!$W$435)),"",AK17)))</f>
        <v>.</v>
      </c>
      <c r="F17" s="430" t="str">
        <f>IF(ISERROR(SEARCH($F$3,C17)),".",IF(AB17="","",IF(ISERROR(SEARCH($F$2,Séquences!$W$44)),"",AB17))&amp;" "&amp;IF(AC17="","",IF(ISERROR(SEARCH($F$2,Séquences!$W$88)),"",AC17))&amp;" "&amp;IF(AD17="","",IF(ISERROR(SEARCH($F$2,Séquences!$W$131)),"",AD17))&amp;" "&amp;IF(AE17="","",IF(ISERROR(SEARCH($F$2,Séquences!$W$175)),"",AE17))&amp;" "&amp;IF(AF17="","",IF(ISERROR(SEARCH($F$2,Séquences!$W$219)),"",AF17))&amp;" "&amp;IF(AG17="","",IF(ISERROR(SEARCH($F$2,Séquences!$W$263)),"",AG17))&amp;" "&amp;IF(AH17="","",IF(ISERROR(SEARCH($F$2,Séquences!$W$306)),"",AH17))&amp;" "&amp;IF(AI17="","",IF(ISERROR(SEARCH($F$2,Séquences!$W$349)),"",AI17))&amp;" "&amp;IF(AJ17="","",IF(ISERROR(SEARCH($F$2,Séquences!$W$392)),"",AJ17))&amp;" "&amp;IF(AK17="","",IF(ISERROR(SEARCH($F$2,Séquences!$W$435)),"",AK17)))</f>
        <v xml:space="preserve">S1    S5 S6    </v>
      </c>
      <c r="G17" s="430" t="str">
        <f>IF(ISERROR(SEARCH($G$3,C17)),".",IF(AB17="","",IF(ISERROR(SEARCH($G$2,Séquences!$W$44)),"",AB17))&amp;" "&amp;IF(AC17="","",IF(ISERROR(SEARCH($G$2,Séquences!$W$88)),"",AC17))&amp;" "&amp;IF(AD17="","",IF(ISERROR(SEARCH($G$2,Séquences!$W$131)),"",AD17))&amp;" "&amp;IF(AE17="","",IF(ISERROR(SEARCH($G$2,Séquences!$W$175)),"",AE17))&amp;" "&amp;IF(AF17="","",IF(ISERROR(SEARCH($G$2,Séquences!$W$219)),"",AF17))&amp;" "&amp;IF(AG17="","",IF(ISERROR(SEARCH($G$2,Séquences!$W$263)),"",AG17))&amp;" "&amp;IF(AH17="","",IF(ISERROR(SEARCH($G$2,Séquences!$W$306)),"",AH17))&amp;" "&amp;IF(AI17="","",IF(ISERROR(SEARCH($G$2,Séquences!$W$349)),"",AI17))&amp;" "&amp;IF(AJ17="","",IF(ISERROR(SEARCH($G$2,Séquences!$W$392)),"",AJ17))&amp;" "&amp;IF(AK17="","",IF(ISERROR(SEARCH($G$2,Séquences!$W$435)),"",AK17)))</f>
        <v>.</v>
      </c>
      <c r="H17" s="430" t="str">
        <f>IF(ISERROR(SEARCH($H$3,C17)),".",IF(AB17="","",IF(ISERROR(SEARCH($H$2,Séquences!$W$44)),"",AB17))&amp;" "&amp;IF(AC17="","",IF(ISERROR(SEARCH($H$2,Séquences!$W$88)),"",AC17))&amp;" "&amp;IF(AD17="","",IF(ISERROR(SEARCH($H$2,Séquences!$W$131)),"",AD17))&amp;" "&amp;IF(AE17="","",IF(ISERROR(SEARCH($H$2,Séquences!$W$175)),"",AE17))&amp;" "&amp;IF(AF17="","",IF(ISERROR(SEARCH($H$2,Séquences!$W$219)),"",AF17))&amp;" "&amp;IF(AG17="","",IF(ISERROR(SEARCH($H$2,Séquences!$W$263)),"",AG17))&amp;" "&amp;IF(AH17="","",IF(ISERROR(SEARCH($H$2,Séquences!$W$306)),"",AH17))&amp;" "&amp;IF(AI17="","",IF(ISERROR(SEARCH($H$2,Séquences!$W$349)),"",AI17))&amp;" "&amp;IF(AJ17="","",IF(ISERROR(SEARCH($H$2,Séquences!$W$392)),"",AJ17))&amp;" "&amp;IF(AK17="","",IF(ISERROR(SEARCH($H$2,Séquences!$W$435)),"",AK17)))</f>
        <v>.</v>
      </c>
      <c r="I17" s="431" t="str">
        <f>IF(ISERROR(SEARCH($I$3,C17)),".",IF(AB17="","",IF(ISERROR(SEARCH($I$2,Séquences!$W$44)),"",AB17))&amp;" "&amp;IF(AC17="","",IF(ISERROR(SEARCH($I$2,Séquences!$W$88)),"",AC17))&amp;" "&amp;IF(AD17="","",IF(ISERROR(SEARCH($I$2,Séquences!$W$131)),"",AD17))&amp;" "&amp;IF(AE17="","",IF(ISERROR(SEARCH($I$2,Séquences!$W$175)),"",AE17))&amp;" "&amp;IF(AF17="","",IF(ISERROR(SEARCH($I$2,Séquences!$W$219)),"",AF17))&amp;" "&amp;IF(AG17="","",IF(ISERROR(SEARCH($I$2,Séquences!$W$263)),"",AG17))&amp;" "&amp;IF(AH17="","",IF(ISERROR(SEARCH($I$2,Séquences!$W$306)),"",AH17))&amp;" "&amp;IF(AI17="","",IF(ISERROR(SEARCH($I$2,Séquences!$W$349)),"",AI17))&amp;" "&amp;IF(AJ17="","",IF(ISERROR(SEARCH($I$2,Séquences!$W$392)),"",AJ17))&amp;" "&amp;IF(AK17="","",IF(ISERROR(SEARCH($I$2,Séquences!$W$435)),"",AK17)))</f>
        <v>.</v>
      </c>
      <c r="J17" s="365" t="str">
        <f>IF(ISERROR(SEARCH($J$3,C17)),".",IF(AB17="","",IF(ISERROR(SEARCH($J$2,Séquences!$W$44)),"",AB17))&amp;" "&amp;IF(AC17="","",IF(ISERROR(SEARCH($J$2,Séquences!$W$88)),"",AC17))&amp;" "&amp;IF(AD17="","",IF(ISERROR(SEARCH($J$2,Séquences!$W$131)),"",AD17))&amp;" "&amp;IF(AE17="","",IF(ISERROR(SEARCH($J$2,Séquences!$W$175)),"",AE17))&amp;" "&amp;IF(AF17="","",IF(ISERROR(SEARCH($J$2,Séquences!$W$219)),"",AF17))&amp;" "&amp;IF(AG17="","",IF(ISERROR(SEARCH($J$2,Séquences!$W$263)),"",AG17))&amp;" "&amp;IF(AH17="","",IF(ISERROR(SEARCH($J$2,Séquences!$W$306)),"",AH17))&amp;" "&amp;IF(AI17="","",IF(ISERROR(SEARCH($J$2,Séquences!$W$349)),"",AI17))&amp;" "&amp;IF(AJ17="","",IF(ISERROR(SEARCH($J$2,Séquences!$W$392)),"",AJ17))&amp;" "&amp;IF(AK17="","",IF(ISERROR(SEARCH($J$2,Séquences!$W$435)),"",AK17)))</f>
        <v>.</v>
      </c>
      <c r="K17" s="430" t="str">
        <f>IF(ISERROR(SEARCH($K$3,C17)),".",IF(AB17="","",IF(ISERROR(SEARCH($K$2,Séquences!$W$44)),"",AB17))&amp;" "&amp;IF(AC17="","",IF(ISERROR(SEARCH($K$2,Séquences!$W$88)),"",AC17))&amp;" "&amp;IF(AD17="","",IF(ISERROR(SEARCH($K$2,Séquences!$W$131)),"",AD17))&amp;" "&amp;IF(AE17="","",IF(ISERROR(SEARCH($K$2,Séquences!$W$175)),"",AE17))&amp;" "&amp;IF(AF17="","",IF(ISERROR(SEARCH($K$2,Séquences!$W$219)),"",AF17))&amp;" "&amp;IF(AG17="","",IF(ISERROR(SEARCH($K$2,Séquences!$W$263)),"",AG17))&amp;" "&amp;IF(AH17="","",IF(ISERROR(SEARCH($K$2,Séquences!$W$306)),"",AH17))&amp;" "&amp;IF(AI17="","",IF(ISERROR(SEARCH($K$2,Séquences!$W$349)),"",AI17))&amp;" "&amp;IF(AJ17="","",IF(ISERROR(SEARCH($K$2,Séquences!$W$392)),"",AJ17))&amp;" "&amp;IF(AK17="","",IF(ISERROR(SEARCH($K$2,Séquences!$W$435)),"",AK17)))</f>
        <v>.</v>
      </c>
      <c r="L17" s="430" t="str">
        <f>IF(ISERROR(SEARCH($L$3,C17)),".",IF(AB17="","",IF(ISERROR(SEARCH($L$2,Séquences!$W$44)),"",AB17))&amp;" "&amp;IF(AC17="","",IF(ISERROR(SEARCH($L$2,Séquences!$W$88)),"",AC17))&amp;" "&amp;IF(AD17="","",IF(ISERROR(SEARCH($L$2,Séquences!$W$131)),"",AD17))&amp;" "&amp;IF(AE17="","",IF(ISERROR(SEARCH($L$2,Séquences!$W$175)),"",AE17))&amp;" "&amp;IF(AF17="","",IF(ISERROR(SEARCH($L$2,Séquences!$W$219)),"",AF17))&amp;" "&amp;IF(AG17="","",IF(ISERROR(SEARCH($L$2,Séquences!$W$263)),"",AG17))&amp;" "&amp;IF(AH17="","",IF(ISERROR(SEARCH($L$2,Séquences!$W$306)),"",AH17))&amp;" "&amp;IF(AI17="","",IF(ISERROR(SEARCH($L$2,Séquences!$W$349)),"",AI17))&amp;" "&amp;IF(AJ17="","",IF(ISERROR(SEARCH($L$2,Séquences!$W$392)),"",AJ17))&amp;" "&amp;IF(AK17="","",IF(ISERROR(SEARCH($L$2,Séquences!$W$435)),"",AK17)))</f>
        <v xml:space="preserve">S1         </v>
      </c>
      <c r="M17" s="431" t="str">
        <f>IF(ISERROR(SEARCH($M$3,C17)),".",IF(AB17="","",IF(ISERROR(SEARCH($M$2,Séquences!$W$44)),"",AB17))&amp;" "&amp;IF(AC17="","",IF(ISERROR(SEARCH($M$2,Séquences!$W$88)),"",AC17))&amp;" "&amp;IF(AD17="","",IF(ISERROR(SEARCH($M$2,Séquences!$W$131)),"",AD17))&amp;" "&amp;IF(AE17="","",IF(ISERROR(SEARCH($M$2,Séquences!$W$175)),"",AE17))&amp;" "&amp;IF(AF17="","",IF(ISERROR(SEARCH($M$2,Séquences!$W$219)),"",AF17))&amp;" "&amp;IF(AG17="","",IF(ISERROR(SEARCH($M$2,Séquences!$W$263)),"",AG17))&amp;" "&amp;IF(AH17="","",IF(ISERROR(SEARCH($M$2,Séquences!$W$306)),"",AH17))&amp;" "&amp;IF(AI17="","",IF(ISERROR(SEARCH($M$2,Séquences!$W$349)),"",AI17))&amp;" "&amp;IF(AJ17="","",IF(ISERROR(SEARCH($M$2,Séquences!$W$392)),"",AJ17))&amp;" "&amp;IF(AK17="","",IF(ISERROR(SEARCH($M$2,Séquences!$W$435)),"",AK17)))</f>
        <v xml:space="preserve">S1    S5 S6    </v>
      </c>
      <c r="N17" s="365" t="str">
        <f>IF(ISERROR(SEARCH($N$3,C17)),".",IF(AB17="","",IF(ISERROR(SEARCH($N$2,Séquences!$W$44)),"",AB17))&amp;" "&amp;IF(AC17="","",IF(ISERROR(SEARCH($N$2,Séquences!$W$88)),"",AC17))&amp;" "&amp;IF(AD17="","",IF(ISERROR(SEARCH($N$2,Séquences!$W$131)),"",AD17))&amp;" "&amp;IF(AE17="","",IF(ISERROR(SEARCH($N$2,Séquences!$W$175)),"",AE17))&amp;" "&amp;IF(AF17="","",IF(ISERROR(SEARCH($N$2,Séquences!$W$219)),"",AF17))&amp;" "&amp;IF(AG17="","",IF(ISERROR(SEARCH($N$2,Séquences!$W$263)),"",AG17))&amp;" "&amp;IF(AH17="","",IF(ISERROR(SEARCH($N$2,Séquences!$W$306)),"",AH17))&amp;" "&amp;IF(AI17="","",IF(ISERROR(SEARCH($N$2,Séquences!$W$349)),"",AI17))&amp;" "&amp;IF(AJ17="","",IF(ISERROR(SEARCH($N$2,Séquences!$W$392)),"",AJ17))&amp;" "&amp;IF(AK17="","",IF(ISERROR(SEARCH($N$2,Séquences!$W$435)),"",AK17)))</f>
        <v>.</v>
      </c>
      <c r="O17" s="430" t="str">
        <f>IF(ISERROR(SEARCH($O$3,C17)),".",IF(AB17="","",IF(ISERROR(SEARCH($O$2,Séquences!$W$44)),"",AB17))&amp;" "&amp;IF(AC17="","",IF(ISERROR(SEARCH($O$2,Séquences!$W$88)),"",AC17))&amp;" "&amp;IF(AD17="","",IF(ISERROR(SEARCH($O$2,Séquences!$W$131)),"",AD17))&amp;" "&amp;IF(AE17="","",IF(ISERROR(SEARCH($O$2,Séquences!$W$175)),"",AE17))&amp;" "&amp;IF(AF17="","",IF(ISERROR(SEARCH($O$2,Séquences!$W$219)),"",AF17))&amp;" "&amp;IF(AG17="","",IF(ISERROR(SEARCH($O$2,Séquences!$W$263)),"",AG17))&amp;" "&amp;IF(AH17="","",IF(ISERROR(SEARCH($O$2,Séquences!$W$306)),"",AH17))&amp;" "&amp;IF(AI17="","",IF(ISERROR(SEARCH($O$2,Séquences!$W$349)),"",AI17))&amp;" "&amp;IF(AJ17="","",IF(ISERROR(SEARCH($O$2,Séquences!$W$392)),"",AJ17))&amp;" "&amp;IF(AK17="","",IF(ISERROR(SEARCH($O$2,Séquences!$W$435)),"",AK17)))</f>
        <v>.</v>
      </c>
      <c r="P17" s="430" t="str">
        <f>IF(ISERROR(SEARCH($P$3,C17)),".",IF(AB17="","",IF(ISERROR(SEARCH($P$2,Séquences!$W$44)),"",AB17))&amp;" "&amp;IF(AC17="","",IF(ISERROR(SEARCH($P$2,Séquences!$W$88)),"",AC17))&amp;" "&amp;IF(AD17="","",IF(ISERROR(SEARCH($P$2,Séquences!$W$131)),"",AD17))&amp;" "&amp;IF(AE17="","",IF(ISERROR(SEARCH($P$2,Séquences!$W$175)),"",AE17))&amp;" "&amp;IF(AF17="","",IF(ISERROR(SEARCH($P$2,Séquences!$W$219)),"",AF17))&amp;" "&amp;IF(AG17="","",IF(ISERROR(SEARCH($P$2,Séquences!$W$263)),"",AG17))&amp;" "&amp;IF(AH17="","",IF(ISERROR(SEARCH($P$2,Séquences!$W$306)),"",AH17))&amp;" "&amp;IF(AI17="","",IF(ISERROR(SEARCH($P$2,Séquences!$W$349)),"",AI17))&amp;" "&amp;IF(AJ17="","",IF(ISERROR(SEARCH($P$2,Séquences!$W$392)),"",AJ17))&amp;" "&amp;IF(AK17="","",IF(ISERROR(SEARCH($P$2,Séquences!$W$435)),"",AK17)))</f>
        <v>.</v>
      </c>
      <c r="Q17" s="431" t="str">
        <f>IF(ISERROR(SEARCH($Q$3,C17)),".",IF(AB17="","",IF(ISERROR(SEARCH($Q$2,Séquences!$W$44)),"",AB17))&amp;" "&amp;IF(AC17="","",IF(ISERROR(SEARCH($Q$2,Séquences!$W$88)),"",AC17))&amp;" "&amp;IF(AD17="","",IF(ISERROR(SEARCH($Q$2,Séquences!$W$131)),"",AD17))&amp;" "&amp;IF(AE17="","",IF(ISERROR(SEARCH($Q$2,Séquences!$W$175)),"",AE17))&amp;" "&amp;IF(AF17="","",IF(ISERROR(SEARCH($Q$2,Séquences!$W$219)),"",AF17))&amp;" "&amp;IF(AG17="","",IF(ISERROR(SEARCH($Q$2,Séquences!$W$263)),"",AG17))&amp;" "&amp;IF(AH17="","",IF(ISERROR(SEARCH($Q$2,Séquences!$W$306)),"",AH17))&amp;" "&amp;IF(AI17="","",IF(ISERROR(SEARCH($Q$2,Séquences!$W$349)),"",AI17))&amp;" "&amp;IF(AJ17="","",IF(ISERROR(SEARCH($Q$2,Séquences!$W$392)),"",AJ17))&amp;" "&amp;IF(AK17="","",IF(ISERROR(SEARCH($Q$2,Séquences!$W$435)),"",AK17)))</f>
        <v xml:space="preserve">S1    S5 S6    </v>
      </c>
      <c r="R17" s="365" t="str">
        <f>IF(ISERROR(SEARCH($R$3,C17)),".",IF(AB17="","",IF(ISERROR(SEARCH($R$2,Séquences!$W$44)),"",AB17))&amp;" "&amp;IF(AC17="","",IF(ISERROR(SEARCH($R$2,Séquences!$W$88)),"",AC17))&amp;" "&amp;IF(AD17="","",IF(ISERROR(SEARCH($R$2,Séquences!$W$131)),"",AD17))&amp;" "&amp;IF(AE17="","",IF(ISERROR(SEARCH($R$2,Séquences!$W$175)),"",AE17))&amp;" "&amp;IF(AF17="","",IF(ISERROR(SEARCH($R$2,Séquences!$W$219)),"",AF17))&amp;" "&amp;IF(AG17="","",IF(ISERROR(SEARCH($R$2,Séquences!$W$263)),"",AG17))&amp;" "&amp;IF(AH17="","",IF(ISERROR(SEARCH($R$2,Séquences!$W$306)),"",AH17))&amp;" "&amp;IF(AI17="","",IF(ISERROR(SEARCH($R$2,Séquences!$W$349)),"",AI17))&amp;" "&amp;IF(AJ17="","",IF(ISERROR(SEARCH($R$2,Séquences!$W$392)),"",AJ17))&amp;" "&amp;IF(AK17="","",IF(ISERROR(SEARCH($R$2,Séquences!$W$435)),"",AK17)))</f>
        <v>.</v>
      </c>
      <c r="S17" s="430" t="str">
        <f>IF(ISERROR(SEARCH($S$3,C17)),".",IF(AB17="","",IF(ISERROR(SEARCH($S$2,Séquences!$W$44)),"",AB17))&amp;" "&amp;IF(AC17="","",IF(ISERROR(SEARCH($S$2,Séquences!$W$88)),"",AC17))&amp;" "&amp;IF(AD17="","",IF(ISERROR(SEARCH($S$2,Séquences!$W$131)),"",AD17))&amp;" "&amp;IF(AE17="","",IF(ISERROR(SEARCH($S$2,Séquences!$W$175)),"",AE17))&amp;" "&amp;IF(AF17="","",IF(ISERROR(SEARCH($S$2,Séquences!$W$219)),"",AF17))&amp;" "&amp;IF(AG17="","",IF(ISERROR(SEARCH($S$2,Séquences!$W$263)),"",AG17))&amp;" "&amp;IF(AH17="","",IF(ISERROR(SEARCH($S$2,Séquences!$W$306)),"",AH17))&amp;" "&amp;IF(AI17="","",IF(ISERROR(SEARCH($S$2,Séquences!$W$349)),"",AI17))&amp;" "&amp;IF(AJ17="","",IF(ISERROR(SEARCH($S$2,Séquences!$W$392)),"",AJ17))&amp;" "&amp;IF(AK17="","",IF(ISERROR(SEARCH($S$2,Séquences!$W$435)),"",AK17)))</f>
        <v>.</v>
      </c>
      <c r="T17" s="431" t="str">
        <f>IF(ISERROR(SEARCH($T$3,C17)),".",IF(AB17="","",IF(ISERROR(SEARCH($T$2,Séquences!$W$44)),"",AB17))&amp;" "&amp;IF(AC17="","",IF(ISERROR(SEARCH($T$2,Séquences!$W$88)),"",AC17))&amp;" "&amp;IF(AD17="","",IF(ISERROR(SEARCH($T$2,Séquences!$W$131)),"",AD17))&amp;" "&amp;IF(AE17="","",IF(ISERROR(SEARCH($T$2,Séquences!$W$175)),"",AE17))&amp;" "&amp;IF(AF17="","",IF(ISERROR(SEARCH($T$2,Séquences!$W$219)),"",AF17))&amp;" "&amp;IF(AG17="","",IF(ISERROR(SEARCH($T$2,Séquences!$W$263)),"",AG17))&amp;" "&amp;IF(AH17="","",IF(ISERROR(SEARCH($T$2,Séquences!$W$306)),"",AH17))&amp;" "&amp;IF(AI17="","",IF(ISERROR(SEARCH($T$2,Séquences!$W$349)),"",AI17))&amp;" "&amp;IF(AJ17="","",IF(ISERROR(SEARCH($T$2,Séquences!$W$392)),"",AJ17))&amp;" "&amp;IF(AK17="","",IF(ISERROR(SEARCH($T$2,Séquences!$W$435)),"",AK17)))</f>
        <v xml:space="preserve">    S5 S6    </v>
      </c>
      <c r="U17" s="365" t="str">
        <f>IF(ISERROR(SEARCH($U$3,C17)),".",IF(AB17="","",IF(ISERROR(SEARCH($U$2,Séquences!$W$44)),"",AB17))&amp;" "&amp;IF(AC17="","",IF(ISERROR(SEARCH($U$2,Séquences!$W$88)),"",AC17))&amp;" "&amp;IF(AD17="","",IF(ISERROR(SEARCH($U$2,Séquences!$W$131)),"",AD17))&amp;" "&amp;IF(AE17="","",IF(ISERROR(SEARCH($U$2,Séquences!$W$175)),"",AE17))&amp;" "&amp;IF(AF17="","",IF(ISERROR(SEARCH($U$2,Séquences!$W$219)),"",AF17))&amp;" "&amp;IF(AG17="","",IF(ISERROR(SEARCH($U$2,Séquences!$W$263)),"",AG17))&amp;" "&amp;IF(AH17="","",IF(ISERROR(SEARCH($U$2,Séquences!$W$306)),"",AH17))&amp;" "&amp;IF(AI17="","",IF(ISERROR(SEARCH($U$2,Séquences!$W$349)),"",AI17))&amp;" "&amp;IF(AJ17="","",IF(ISERROR(SEARCH($U$2,Séquences!$W$392)),"",AJ17))&amp;" "&amp;IF(AK17="","",IF(ISERROR(SEARCH($U$2,Séquences!$W$435)),"",AK17)))</f>
        <v>.</v>
      </c>
      <c r="V17" s="430" t="str">
        <f>IF(ISERROR(SEARCH($V$3,C17)),".",IF(AB17="","",IF(ISERROR(SEARCH($V$2,Séquences!$W$44)),"",AB17))&amp;" "&amp;IF(AC17="","",IF(ISERROR(SEARCH($V$2,Séquences!$W$88)),"",AC17))&amp;" "&amp;IF(AD17="","",IF(ISERROR(SEARCH($V$2,Séquences!$W$131)),"",AD17))&amp;" "&amp;IF(AE17="","",IF(ISERROR(SEARCH($V$2,Séquences!$W$175)),"",AE17))&amp;" "&amp;IF(AF17="","",IF(ISERROR(SEARCH($V$2,Séquences!$W$219)),"",AF17))&amp;" "&amp;IF(AG17="","",IF(ISERROR(SEARCH($V$2,Séquences!$W$263)),"",AG17))&amp;" "&amp;IF(AH17="","",IF(ISERROR(SEARCH($V$2,Séquences!$W$306)),"",AH17))&amp;" "&amp;IF(AI17="","",IF(ISERROR(SEARCH($V$2,Séquences!$W$349)),"",AI17))&amp;" "&amp;IF(AJ17="","",IF(ISERROR(SEARCH($V$2,Séquences!$W$392)),"",AJ17))&amp;" "&amp;IF(AK17="","",IF(ISERROR(SEARCH($V$2,Séquences!$W$435)),"",AK17)))</f>
        <v>.</v>
      </c>
      <c r="W17" s="431" t="str">
        <f>IF(ISERROR(SEARCH($W$3,C17)),".",IF(AB17="","",IF(ISERROR(SEARCH($W$2,Séquences!$W$44)),"",AB17))&amp;" "&amp;IF(AC17="","",IF(ISERROR(SEARCH($W$2,Séquences!$W$88)),"",AC17))&amp;" "&amp;IF(AD17="","",IF(ISERROR(SEARCH($W$2,Séquences!$W$131)),"",AD17))&amp;" "&amp;IF(AE17="","",IF(ISERROR(SEARCH($W$2,Séquences!$W$175)),"",AE17))&amp;" "&amp;IF(AF17="","",IF(ISERROR(SEARCH($W$2,Séquences!$W$219)),"",AF17))&amp;" "&amp;IF(AG17="","",IF(ISERROR(SEARCH($W$2,Séquences!$W$263)),"",AG17))&amp;" "&amp;IF(AH17="","",IF(ISERROR(SEARCH($W$2,Séquences!$W$306)),"",AH17))&amp;" "&amp;IF(AI17="","",IF(ISERROR(SEARCH($W$2,Séquences!$W$349)),"",AI17))&amp;" "&amp;IF(AJ17="","",IF(ISERROR(SEARCH($W$2,Séquences!$W$392)),"",AJ17))&amp;" "&amp;IF(AK17="","",IF(ISERROR(SEARCH($W$2,Séquences!$W$435)),"",AK17)))</f>
        <v>.</v>
      </c>
      <c r="X17" s="365" t="str">
        <f>IF(ISERROR(SEARCH($X$3,C17)),".",IF(AB17="","",IF(ISERROR(SEARCH($X$2,Séquences!$W$44)),"",AB17))&amp;" "&amp;IF(AC17="","",IF(ISERROR(SEARCH($X$2,Séquences!$W$88)),"",AC17))&amp;" "&amp;IF(AD17="","",IF(ISERROR(SEARCH($X$2,Séquences!$W$131)),"",AD17))&amp;" "&amp;IF(AE17="","",IF(ISERROR(SEARCH($X$2,Séquences!$W$175)),"",AE17))&amp;" "&amp;IF(AF17="","",IF(ISERROR(SEARCH($X$2,Séquences!$W$219)),"",AF17))&amp;" "&amp;IF(AG17="","",IF(ISERROR(SEARCH($X$2,Séquences!$W$263)),"",AG17))&amp;" "&amp;IF(AH17="","",IF(ISERROR(SEARCH($X$2,Séquences!$W$306)),"",AH17))&amp;" "&amp;IF(AI17="","",IF(ISERROR(SEARCH($X$2,Séquences!$W$349)),"",AI17))&amp;" "&amp;IF(AJ17="","",IF(ISERROR(SEARCH($X$2,Séquences!$W$392)),"",AJ17))&amp;" "&amp;IF(AK17="","",IF(ISERROR(SEARCH($X$2,Séquences!$W$435)),"",AK17)))</f>
        <v>.</v>
      </c>
      <c r="Y17" s="430" t="str">
        <f>IF(ISERROR(SEARCH($Y$3,C17)),".",IF(AB17="","",IF(ISERROR(SEARCH($Y$2,Séquences!$W$44)),"",AB17))&amp;" "&amp;IF(AC17="","",IF(ISERROR(SEARCH($Y$2,Séquences!$W$88)),"",AC17))&amp;" "&amp;IF(AD17="","",IF(ISERROR(SEARCH($Y$2,Séquences!$W$131)),"",AD17))&amp;" "&amp;IF(AE17="","",IF(ISERROR(SEARCH($Y$2,Séquences!$W$175)),"",AE17))&amp;" "&amp;IF(AF17="","",IF(ISERROR(SEARCH($Y$2,Séquences!$W$219)),"",AF17))&amp;" "&amp;IF(AG17="","",IF(ISERROR(SEARCH($Y$2,Séquences!$W$263)),"",AG17))&amp;" "&amp;IF(AH17="","",IF(ISERROR(SEARCH($Y$2,Séquences!$W$306)),"",AH17))&amp;" "&amp;IF(AI17="","",IF(ISERROR(SEARCH($Y$2,Séquences!$W$349)),"",AI17))&amp;" "&amp;IF(AJ17="","",IF(ISERROR(SEARCH($Y$2,Séquences!$W$392)),"",AJ17))&amp;" "&amp;IF(AK17="","",IF(ISERROR(SEARCH($Y$2,Séquences!$W$435)),"",AK17)))</f>
        <v>.</v>
      </c>
      <c r="Z17" s="430" t="str">
        <f>IF(ISERROR(SEARCH($Z$3,C17)),".",IF(AB17="","",IF(ISERROR(SEARCH($Z$2,Séquences!$W$44)),"",AB17))&amp;" "&amp;IF(AC17="","",IF(ISERROR(SEARCH($Z$2,Séquences!$W$88)),"",AC17))&amp;" "&amp;IF(AD17="","",IF(ISERROR(SEARCH($Z$2,Séquences!$W$131)),"",AD17))&amp;" "&amp;IF(AE17="","",IF(ISERROR(SEARCH($Z$2,Séquences!$W$175)),"",AE17))&amp;" "&amp;IF(AF17="","",IF(ISERROR(SEARCH($Z$2,Séquences!$W$219)),"",AF17))&amp;" "&amp;IF(AG17="","",IF(ISERROR(SEARCH($Z$2,Séquences!$W$263)),"",AG17))&amp;" "&amp;IF(AH17="","",IF(ISERROR(SEARCH($Z$2,Séquences!$W$306)),"",AH17))&amp;" "&amp;IF(AI17="","",IF(ISERROR(SEARCH($Z$2,Séquences!$W$349)),"",AI17))&amp;" "&amp;IF(AJ17="","",IF(ISERROR(SEARCH($Z$2,Séquences!$W$392)),"",AJ17))&amp;" "&amp;IF(AK17="","",IF(ISERROR(SEARCH($Z$2,Séquences!$W$435)),"",AK17)))</f>
        <v xml:space="preserve">S1    S5 S6    </v>
      </c>
      <c r="AA17" s="206">
        <f>+COUNTA(E17:Z17)</f>
        <v>22</v>
      </c>
      <c r="AB17" s="207" t="str">
        <f>IF(ISERROR(SEARCH($A$14,Séquences!$W$44)),"",IF(ISERROR(SEARCH(A17,Séquences!$W$44)),"",Séquences!$X$44))</f>
        <v>S1</v>
      </c>
      <c r="AC17" s="207" t="str">
        <f>IF(ISERROR(SEARCH($A$14,Séquences!$W$88)),"",IF(ISERROR(SEARCH(A17,Séquences!$W$88)),"",Séquences!$X$88))</f>
        <v/>
      </c>
      <c r="AD17" s="207" t="str">
        <f>IF(ISERROR(SEARCH($A$14,Séquences!$W$131)),"",IF(ISERROR(SEARCH(A17,Séquences!$W$131)),"",Séquences!$X$131))</f>
        <v/>
      </c>
      <c r="AE17" s="207" t="str">
        <f>IF(ISERROR(SEARCH($A$14,Séquences!$W$175)),"",IF(ISERROR(SEARCH(A17,Séquences!$W$175)),"",Séquences!$X$175))</f>
        <v/>
      </c>
      <c r="AF17" s="207" t="str">
        <f>IF(ISERROR(SEARCH($A$14,Séquences!$W$219)),"",IF(ISERROR(SEARCH(A17,Séquences!$W$219)),"",Séquences!$X$219))</f>
        <v>S5</v>
      </c>
      <c r="AG17" s="207" t="str">
        <f>IF(ISERROR(SEARCH($A$14,Séquences!$W$263)),"",IF(ISERROR(SEARCH(A17,Séquences!$W$263)),"",Séquences!$X$263))</f>
        <v>S6</v>
      </c>
      <c r="AH17" s="207" t="str">
        <f>IF(ISERROR(SEARCH($A$14,Séquences!$W$306)),"",IF(ISERROR(SEARCH(A17,Séquences!$W$306)),"",Séquences!$X$306))</f>
        <v/>
      </c>
      <c r="AI17" s="207" t="str">
        <f>IF(ISERROR(SEARCH($A$14,Séquences!$W$349)),"",IF(ISERROR(SEARCH(A17,Séquences!$W$349)),"",Séquences!$X$349))</f>
        <v/>
      </c>
      <c r="AJ17" s="207" t="str">
        <f>IF(ISERROR(SEARCH($A$14,Séquences!$W$392)),"",IF(ISERROR(SEARCH(A17,Séquences!$W$392)),"",Séquences!$X$392))</f>
        <v/>
      </c>
      <c r="AK17" s="207" t="str">
        <f>IF(ISERROR(SEARCH($A$14,Séquences!$W$435)),"",IF(ISERROR(SEARCH(A17,Séquences!$W$435)),"",Séquences!$X$435))</f>
        <v/>
      </c>
    </row>
    <row r="18" spans="1:368" ht="39" customHeight="1">
      <c r="A18" s="628" t="str">
        <f>'Objectifs et Compétences'!D16</f>
        <v xml:space="preserve">CO3.4. Identifier et caractériser des solutions techniques  </v>
      </c>
      <c r="B18" s="629"/>
      <c r="C18" s="310" t="str">
        <f>'Objectifs et Compétences'!I16</f>
        <v xml:space="preserve">1.2. / 2.1. / 2.2. / 2.3. / 2.4. / 4.3. / 5.1. / 5.2. / 5.3. / 6.2. </v>
      </c>
      <c r="D18" s="265" t="s">
        <v>731</v>
      </c>
      <c r="E18" s="429" t="str">
        <f>IF(ISERROR(SEARCH($E$3,C18)),".",IF(AB18="","",IF(ISERROR(SEARCH($E$2,Séquences!$W$44)),"",AB18))&amp;" "&amp;IF(AC18="","",IF(ISERROR(SEARCH($E$2,Séquences!$W$88)),"",AC18))&amp;" "&amp;IF(AD18="","",IF(ISERROR(SEARCH($E$2,Séquences!$W$131)),"",AD18))&amp;" "&amp;IF(AE18="","",IF(ISERROR(SEARCH($E$2,Séquences!$W$175)),"",AE18))&amp;" "&amp;IF(AF18="","",IF(ISERROR(SEARCH($E$2,Séquences!$W$219)),"",AF18))&amp;" "&amp;IF(AG18="","",IF(ISERROR(SEARCH($E$2,Séquences!$W$263)),"",AG18))&amp;" "&amp;IF(AH18="","",IF(ISERROR(SEARCH($E$2,Séquences!$W$306)),"",AH18))&amp;" "&amp;IF(AI18="","",IF(ISERROR(SEARCH($E$2,Séquences!$W$349)),"",AI18))&amp;" "&amp;IF(AJ18="","",IF(ISERROR(SEARCH($E$2,Séquences!$W$392)),"",AJ18))&amp;" "&amp;IF(AK18="","",IF(ISERROR(SEARCH($E$2,Séquences!$W$435)),"",AK18)))</f>
        <v>.</v>
      </c>
      <c r="F18" s="430" t="str">
        <f>IF(ISERROR(SEARCH($F$3,C18)),".",IF(AB18="","",IF(ISERROR(SEARCH($F$2,Séquences!$W$44)),"",AB18))&amp;" "&amp;IF(AC18="","",IF(ISERROR(SEARCH($F$2,Séquences!$W$88)),"",AC18))&amp;" "&amp;IF(AD18="","",IF(ISERROR(SEARCH($F$2,Séquences!$W$131)),"",AD18))&amp;" "&amp;IF(AE18="","",IF(ISERROR(SEARCH($F$2,Séquences!$W$175)),"",AE18))&amp;" "&amp;IF(AF18="","",IF(ISERROR(SEARCH($F$2,Séquences!$W$219)),"",AF18))&amp;" "&amp;IF(AG18="","",IF(ISERROR(SEARCH($F$2,Séquences!$W$263)),"",AG18))&amp;" "&amp;IF(AH18="","",IF(ISERROR(SEARCH($F$2,Séquences!$W$306)),"",AH18))&amp;" "&amp;IF(AI18="","",IF(ISERROR(SEARCH($F$2,Séquences!$W$349)),"",AI18))&amp;" "&amp;IF(AJ18="","",IF(ISERROR(SEARCH($F$2,Séquences!$W$392)),"",AJ18))&amp;" "&amp;IF(AK18="","",IF(ISERROR(SEARCH($F$2,Séquences!$W$435)),"",AK18)))</f>
        <v xml:space="preserve">S1 S2     S7   </v>
      </c>
      <c r="G18" s="430" t="str">
        <f>IF(ISERROR(SEARCH($G$3,C18)),".",IF(AB18="","",IF(ISERROR(SEARCH($G$2,Séquences!$W$44)),"",AB18))&amp;" "&amp;IF(AC18="","",IF(ISERROR(SEARCH($G$2,Séquences!$W$88)),"",AC18))&amp;" "&amp;IF(AD18="","",IF(ISERROR(SEARCH($G$2,Séquences!$W$131)),"",AD18))&amp;" "&amp;IF(AE18="","",IF(ISERROR(SEARCH($G$2,Séquences!$W$175)),"",AE18))&amp;" "&amp;IF(AF18="","",IF(ISERROR(SEARCH($G$2,Séquences!$W$219)),"",AF18))&amp;" "&amp;IF(AG18="","",IF(ISERROR(SEARCH($G$2,Séquences!$W$263)),"",AG18))&amp;" "&amp;IF(AH18="","",IF(ISERROR(SEARCH($G$2,Séquences!$W$306)),"",AH18))&amp;" "&amp;IF(AI18="","",IF(ISERROR(SEARCH($G$2,Séquences!$W$349)),"",AI18))&amp;" "&amp;IF(AJ18="","",IF(ISERROR(SEARCH($G$2,Séquences!$W$392)),"",AJ18))&amp;" "&amp;IF(AK18="","",IF(ISERROR(SEARCH($G$2,Séquences!$W$435)),"",AK18)))</f>
        <v>.</v>
      </c>
      <c r="H18" s="430" t="str">
        <f>IF(ISERROR(SEARCH($H$3,C18)),".",IF(AB18="","",IF(ISERROR(SEARCH($H$2,Séquences!$W$44)),"",AB18))&amp;" "&amp;IF(AC18="","",IF(ISERROR(SEARCH($H$2,Séquences!$W$88)),"",AC18))&amp;" "&amp;IF(AD18="","",IF(ISERROR(SEARCH($H$2,Séquences!$W$131)),"",AD18))&amp;" "&amp;IF(AE18="","",IF(ISERROR(SEARCH($H$2,Séquences!$W$175)),"",AE18))&amp;" "&amp;IF(AF18="","",IF(ISERROR(SEARCH($H$2,Séquences!$W$219)),"",AF18))&amp;" "&amp;IF(AG18="","",IF(ISERROR(SEARCH($H$2,Séquences!$W$263)),"",AG18))&amp;" "&amp;IF(AH18="","",IF(ISERROR(SEARCH($H$2,Séquences!$W$306)),"",AH18))&amp;" "&amp;IF(AI18="","",IF(ISERROR(SEARCH($H$2,Séquences!$W$349)),"",AI18))&amp;" "&amp;IF(AJ18="","",IF(ISERROR(SEARCH($H$2,Séquences!$W$392)),"",AJ18))&amp;" "&amp;IF(AK18="","",IF(ISERROR(SEARCH($H$2,Séquences!$W$435)),"",AK18)))</f>
        <v>.</v>
      </c>
      <c r="I18" s="431" t="str">
        <f>IF(ISERROR(SEARCH($I$3,C18)),".",IF(AB18="","",IF(ISERROR(SEARCH($I$2,Séquences!$W$44)),"",AB18))&amp;" "&amp;IF(AC18="","",IF(ISERROR(SEARCH($I$2,Séquences!$W$88)),"",AC18))&amp;" "&amp;IF(AD18="","",IF(ISERROR(SEARCH($I$2,Séquences!$W$131)),"",AD18))&amp;" "&amp;IF(AE18="","",IF(ISERROR(SEARCH($I$2,Séquences!$W$175)),"",AE18))&amp;" "&amp;IF(AF18="","",IF(ISERROR(SEARCH($I$2,Séquences!$W$219)),"",AF18))&amp;" "&amp;IF(AG18="","",IF(ISERROR(SEARCH($I$2,Séquences!$W$263)),"",AG18))&amp;" "&amp;IF(AH18="","",IF(ISERROR(SEARCH($I$2,Séquences!$W$306)),"",AH18))&amp;" "&amp;IF(AI18="","",IF(ISERROR(SEARCH($I$2,Séquences!$W$349)),"",AI18))&amp;" "&amp;IF(AJ18="","",IF(ISERROR(SEARCH($I$2,Séquences!$W$392)),"",AJ18))&amp;" "&amp;IF(AK18="","",IF(ISERROR(SEARCH($I$2,Séquences!$W$435)),"",AK18)))</f>
        <v>.</v>
      </c>
      <c r="J18" s="365" t="str">
        <f>IF(ISERROR(SEARCH($J$3,C18)),".",IF(AB18="","",IF(ISERROR(SEARCH($J$2,Séquences!$W$44)),"",AB18))&amp;" "&amp;IF(AC18="","",IF(ISERROR(SEARCH($J$2,Séquences!$W$88)),"",AC18))&amp;" "&amp;IF(AD18="","",IF(ISERROR(SEARCH($J$2,Séquences!$W$131)),"",AD18))&amp;" "&amp;IF(AE18="","",IF(ISERROR(SEARCH($J$2,Séquences!$W$175)),"",AE18))&amp;" "&amp;IF(AF18="","",IF(ISERROR(SEARCH($J$2,Séquences!$W$219)),"",AF18))&amp;" "&amp;IF(AG18="","",IF(ISERROR(SEARCH($J$2,Séquences!$W$263)),"",AG18))&amp;" "&amp;IF(AH18="","",IF(ISERROR(SEARCH($J$2,Séquences!$W$306)),"",AH18))&amp;" "&amp;IF(AI18="","",IF(ISERROR(SEARCH($J$2,Séquences!$W$349)),"",AI18))&amp;" "&amp;IF(AJ18="","",IF(ISERROR(SEARCH($J$2,Séquences!$W$392)),"",AJ18))&amp;" "&amp;IF(AK18="","",IF(ISERROR(SEARCH($J$2,Séquences!$W$435)),"",AK18)))</f>
        <v xml:space="preserve">S1 S2        </v>
      </c>
      <c r="K18" s="430" t="str">
        <f>IF(ISERROR(SEARCH($K$3,C18)),".",IF(AB18="","",IF(ISERROR(SEARCH($K$2,Séquences!$W$44)),"",AB18))&amp;" "&amp;IF(AC18="","",IF(ISERROR(SEARCH($K$2,Séquences!$W$88)),"",AC18))&amp;" "&amp;IF(AD18="","",IF(ISERROR(SEARCH($K$2,Séquences!$W$131)),"",AD18))&amp;" "&amp;IF(AE18="","",IF(ISERROR(SEARCH($K$2,Séquences!$W$175)),"",AE18))&amp;" "&amp;IF(AF18="","",IF(ISERROR(SEARCH($K$2,Séquences!$W$219)),"",AF18))&amp;" "&amp;IF(AG18="","",IF(ISERROR(SEARCH($K$2,Séquences!$W$263)),"",AG18))&amp;" "&amp;IF(AH18="","",IF(ISERROR(SEARCH($K$2,Séquences!$W$306)),"",AH18))&amp;" "&amp;IF(AI18="","",IF(ISERROR(SEARCH($K$2,Séquences!$W$349)),"",AI18))&amp;" "&amp;IF(AJ18="","",IF(ISERROR(SEARCH($K$2,Séquences!$W$392)),"",AJ18))&amp;" "&amp;IF(AK18="","",IF(ISERROR(SEARCH($K$2,Séquences!$W$435)),"",AK18)))</f>
        <v xml:space="preserve">   S4      </v>
      </c>
      <c r="L18" s="430" t="str">
        <f>IF(ISERROR(SEARCH($L$3,C18)),".",IF(AB18="","",IF(ISERROR(SEARCH($L$2,Séquences!$W$44)),"",AB18))&amp;" "&amp;IF(AC18="","",IF(ISERROR(SEARCH($L$2,Séquences!$W$88)),"",AC18))&amp;" "&amp;IF(AD18="","",IF(ISERROR(SEARCH($L$2,Séquences!$W$131)),"",AD18))&amp;" "&amp;IF(AE18="","",IF(ISERROR(SEARCH($L$2,Séquences!$W$175)),"",AE18))&amp;" "&amp;IF(AF18="","",IF(ISERROR(SEARCH($L$2,Séquences!$W$219)),"",AF18))&amp;" "&amp;IF(AG18="","",IF(ISERROR(SEARCH($L$2,Séquences!$W$263)),"",AG18))&amp;" "&amp;IF(AH18="","",IF(ISERROR(SEARCH($L$2,Séquences!$W$306)),"",AH18))&amp;" "&amp;IF(AI18="","",IF(ISERROR(SEARCH($L$2,Séquences!$W$349)),"",AI18))&amp;" "&amp;IF(AJ18="","",IF(ISERROR(SEARCH($L$2,Séquences!$W$392)),"",AJ18))&amp;" "&amp;IF(AK18="","",IF(ISERROR(SEARCH($L$2,Séquences!$W$435)),"",AK18)))</f>
        <v xml:space="preserve">S1 S2     S7   </v>
      </c>
      <c r="M18" s="431" t="str">
        <f>IF(ISERROR(SEARCH($M$3,C18)),".",IF(AB18="","",IF(ISERROR(SEARCH($M$2,Séquences!$W$44)),"",AB18))&amp;" "&amp;IF(AC18="","",IF(ISERROR(SEARCH($M$2,Séquences!$W$88)),"",AC18))&amp;" "&amp;IF(AD18="","",IF(ISERROR(SEARCH($M$2,Séquences!$W$131)),"",AD18))&amp;" "&amp;IF(AE18="","",IF(ISERROR(SEARCH($M$2,Séquences!$W$175)),"",AE18))&amp;" "&amp;IF(AF18="","",IF(ISERROR(SEARCH($M$2,Séquences!$W$219)),"",AF18))&amp;" "&amp;IF(AG18="","",IF(ISERROR(SEARCH($M$2,Séquences!$W$263)),"",AG18))&amp;" "&amp;IF(AH18="","",IF(ISERROR(SEARCH($M$2,Séquences!$W$306)),"",AH18))&amp;" "&amp;IF(AI18="","",IF(ISERROR(SEARCH($M$2,Séquences!$W$349)),"",AI18))&amp;" "&amp;IF(AJ18="","",IF(ISERROR(SEARCH($M$2,Séquences!$W$392)),"",AJ18))&amp;" "&amp;IF(AK18="","",IF(ISERROR(SEARCH($M$2,Séquences!$W$435)),"",AK18)))</f>
        <v xml:space="preserve">S1 S2        </v>
      </c>
      <c r="N18" s="365" t="str">
        <f>IF(ISERROR(SEARCH($N$3,C18)),".",IF(AB18="","",IF(ISERROR(SEARCH($N$2,Séquences!$W$44)),"",AB18))&amp;" "&amp;IF(AC18="","",IF(ISERROR(SEARCH($N$2,Séquences!$W$88)),"",AC18))&amp;" "&amp;IF(AD18="","",IF(ISERROR(SEARCH($N$2,Séquences!$W$131)),"",AD18))&amp;" "&amp;IF(AE18="","",IF(ISERROR(SEARCH($N$2,Séquences!$W$175)),"",AE18))&amp;" "&amp;IF(AF18="","",IF(ISERROR(SEARCH($N$2,Séquences!$W$219)),"",AF18))&amp;" "&amp;IF(AG18="","",IF(ISERROR(SEARCH($N$2,Séquences!$W$263)),"",AG18))&amp;" "&amp;IF(AH18="","",IF(ISERROR(SEARCH($N$2,Séquences!$W$306)),"",AH18))&amp;" "&amp;IF(AI18="","",IF(ISERROR(SEARCH($N$2,Séquences!$W$349)),"",AI18))&amp;" "&amp;IF(AJ18="","",IF(ISERROR(SEARCH($N$2,Séquences!$W$392)),"",AJ18))&amp;" "&amp;IF(AK18="","",IF(ISERROR(SEARCH($N$2,Séquences!$W$435)),"",AK18)))</f>
        <v>.</v>
      </c>
      <c r="O18" s="430" t="str">
        <f>IF(ISERROR(SEARCH($O$3,C18)),".",IF(AB18="","",IF(ISERROR(SEARCH($O$2,Séquences!$W$44)),"",AB18))&amp;" "&amp;IF(AC18="","",IF(ISERROR(SEARCH($O$2,Séquences!$W$88)),"",AC18))&amp;" "&amp;IF(AD18="","",IF(ISERROR(SEARCH($O$2,Séquences!$W$131)),"",AD18))&amp;" "&amp;IF(AE18="","",IF(ISERROR(SEARCH($O$2,Séquences!$W$175)),"",AE18))&amp;" "&amp;IF(AF18="","",IF(ISERROR(SEARCH($O$2,Séquences!$W$219)),"",AF18))&amp;" "&amp;IF(AG18="","",IF(ISERROR(SEARCH($O$2,Séquences!$W$263)),"",AG18))&amp;" "&amp;IF(AH18="","",IF(ISERROR(SEARCH($O$2,Séquences!$W$306)),"",AH18))&amp;" "&amp;IF(AI18="","",IF(ISERROR(SEARCH($O$2,Séquences!$W$349)),"",AI18))&amp;" "&amp;IF(AJ18="","",IF(ISERROR(SEARCH($O$2,Séquences!$W$392)),"",AJ18))&amp;" "&amp;IF(AK18="","",IF(ISERROR(SEARCH($O$2,Séquences!$W$435)),"",AK18)))</f>
        <v>.</v>
      </c>
      <c r="P18" s="430" t="str">
        <f>IF(ISERROR(SEARCH($P$3,C18)),".",IF(AB18="","",IF(ISERROR(SEARCH($P$2,Séquences!$W$44)),"",AB18))&amp;" "&amp;IF(AC18="","",IF(ISERROR(SEARCH($P$2,Séquences!$W$88)),"",AC18))&amp;" "&amp;IF(AD18="","",IF(ISERROR(SEARCH($P$2,Séquences!$W$131)),"",AD18))&amp;" "&amp;IF(AE18="","",IF(ISERROR(SEARCH($P$2,Séquences!$W$175)),"",AE18))&amp;" "&amp;IF(AF18="","",IF(ISERROR(SEARCH($P$2,Séquences!$W$219)),"",AF18))&amp;" "&amp;IF(AG18="","",IF(ISERROR(SEARCH($P$2,Séquences!$W$263)),"",AG18))&amp;" "&amp;IF(AH18="","",IF(ISERROR(SEARCH($P$2,Séquences!$W$306)),"",AH18))&amp;" "&amp;IF(AI18="","",IF(ISERROR(SEARCH($P$2,Séquences!$W$349)),"",AI18))&amp;" "&amp;IF(AJ18="","",IF(ISERROR(SEARCH($P$2,Séquences!$W$392)),"",AJ18))&amp;" "&amp;IF(AK18="","",IF(ISERROR(SEARCH($P$2,Séquences!$W$435)),"",AK18)))</f>
        <v>.</v>
      </c>
      <c r="Q18" s="431" t="str">
        <f>IF(ISERROR(SEARCH($Q$3,C18)),".",IF(AB18="","",IF(ISERROR(SEARCH($Q$2,Séquences!$W$44)),"",AB18))&amp;" "&amp;IF(AC18="","",IF(ISERROR(SEARCH($Q$2,Séquences!$W$88)),"",AC18))&amp;" "&amp;IF(AD18="","",IF(ISERROR(SEARCH($Q$2,Séquences!$W$131)),"",AD18))&amp;" "&amp;IF(AE18="","",IF(ISERROR(SEARCH($Q$2,Séquences!$W$175)),"",AE18))&amp;" "&amp;IF(AF18="","",IF(ISERROR(SEARCH($Q$2,Séquences!$W$219)),"",AF18))&amp;" "&amp;IF(AG18="","",IF(ISERROR(SEARCH($Q$2,Séquences!$W$263)),"",AG18))&amp;" "&amp;IF(AH18="","",IF(ISERROR(SEARCH($Q$2,Séquences!$W$306)),"",AH18))&amp;" "&amp;IF(AI18="","",IF(ISERROR(SEARCH($Q$2,Séquences!$W$349)),"",AI18))&amp;" "&amp;IF(AJ18="","",IF(ISERROR(SEARCH($Q$2,Séquences!$W$392)),"",AJ18))&amp;" "&amp;IF(AK18="","",IF(ISERROR(SEARCH($Q$2,Séquences!$W$435)),"",AK18)))</f>
        <v>.</v>
      </c>
      <c r="R18" s="365" t="str">
        <f>IF(ISERROR(SEARCH($R$3,C18)),".",IF(AB18="","",IF(ISERROR(SEARCH($R$2,Séquences!$W$44)),"",AB18))&amp;" "&amp;IF(AC18="","",IF(ISERROR(SEARCH($R$2,Séquences!$W$88)),"",AC18))&amp;" "&amp;IF(AD18="","",IF(ISERROR(SEARCH($R$2,Séquences!$W$131)),"",AD18))&amp;" "&amp;IF(AE18="","",IF(ISERROR(SEARCH($R$2,Séquences!$W$175)),"",AE18))&amp;" "&amp;IF(AF18="","",IF(ISERROR(SEARCH($R$2,Séquences!$W$219)),"",AF18))&amp;" "&amp;IF(AG18="","",IF(ISERROR(SEARCH($R$2,Séquences!$W$263)),"",AG18))&amp;" "&amp;IF(AH18="","",IF(ISERROR(SEARCH($R$2,Séquences!$W$306)),"",AH18))&amp;" "&amp;IF(AI18="","",IF(ISERROR(SEARCH($R$2,Séquences!$W$349)),"",AI18))&amp;" "&amp;IF(AJ18="","",IF(ISERROR(SEARCH($R$2,Séquences!$W$392)),"",AJ18))&amp;" "&amp;IF(AK18="","",IF(ISERROR(SEARCH($R$2,Séquences!$W$435)),"",AK18)))</f>
        <v>.</v>
      </c>
      <c r="S18" s="430" t="str">
        <f>IF(ISERROR(SEARCH($S$3,C18)),".",IF(AB18="","",IF(ISERROR(SEARCH($S$2,Séquences!$W$44)),"",AB18))&amp;" "&amp;IF(AC18="","",IF(ISERROR(SEARCH($S$2,Séquences!$W$88)),"",AC18))&amp;" "&amp;IF(AD18="","",IF(ISERROR(SEARCH($S$2,Séquences!$W$131)),"",AD18))&amp;" "&amp;IF(AE18="","",IF(ISERROR(SEARCH($S$2,Séquences!$W$175)),"",AE18))&amp;" "&amp;IF(AF18="","",IF(ISERROR(SEARCH($S$2,Séquences!$W$219)),"",AF18))&amp;" "&amp;IF(AG18="","",IF(ISERROR(SEARCH($S$2,Séquences!$W$263)),"",AG18))&amp;" "&amp;IF(AH18="","",IF(ISERROR(SEARCH($S$2,Séquences!$W$306)),"",AH18))&amp;" "&amp;IF(AI18="","",IF(ISERROR(SEARCH($S$2,Séquences!$W$349)),"",AI18))&amp;" "&amp;IF(AJ18="","",IF(ISERROR(SEARCH($S$2,Séquences!$W$392)),"",AJ18))&amp;" "&amp;IF(AK18="","",IF(ISERROR(SEARCH($S$2,Séquences!$W$435)),"",AK18)))</f>
        <v>.</v>
      </c>
      <c r="T18" s="431" t="str">
        <f>IF(ISERROR(SEARCH($T$3,C18)),".",IF(AB18="","",IF(ISERROR(SEARCH($T$2,Séquences!$W$44)),"",AB18))&amp;" "&amp;IF(AC18="","",IF(ISERROR(SEARCH($T$2,Séquences!$W$88)),"",AC18))&amp;" "&amp;IF(AD18="","",IF(ISERROR(SEARCH($T$2,Séquences!$W$131)),"",AD18))&amp;" "&amp;IF(AE18="","",IF(ISERROR(SEARCH($T$2,Séquences!$W$175)),"",AE18))&amp;" "&amp;IF(AF18="","",IF(ISERROR(SEARCH($T$2,Séquences!$W$219)),"",AF18))&amp;" "&amp;IF(AG18="","",IF(ISERROR(SEARCH($T$2,Séquences!$W$263)),"",AG18))&amp;" "&amp;IF(AH18="","",IF(ISERROR(SEARCH($T$2,Séquences!$W$306)),"",AH18))&amp;" "&amp;IF(AI18="","",IF(ISERROR(SEARCH($T$2,Séquences!$W$349)),"",AI18))&amp;" "&amp;IF(AJ18="","",IF(ISERROR(SEARCH($T$2,Séquences!$W$392)),"",AJ18))&amp;" "&amp;IF(AK18="","",IF(ISERROR(SEARCH($T$2,Séquences!$W$435)),"",AK18)))</f>
        <v xml:space="preserve">   S4      </v>
      </c>
      <c r="U18" s="365" t="str">
        <f>IF(ISERROR(SEARCH($U$3,C18)),".",IF(AB18="","",IF(ISERROR(SEARCH($U$2,Séquences!$W$44)),"",AB18))&amp;" "&amp;IF(AC18="","",IF(ISERROR(SEARCH($U$2,Séquences!$W$88)),"",AC18))&amp;" "&amp;IF(AD18="","",IF(ISERROR(SEARCH($U$2,Séquences!$W$131)),"",AD18))&amp;" "&amp;IF(AE18="","",IF(ISERROR(SEARCH($U$2,Séquences!$W$175)),"",AE18))&amp;" "&amp;IF(AF18="","",IF(ISERROR(SEARCH($U$2,Séquences!$W$219)),"",AF18))&amp;" "&amp;IF(AG18="","",IF(ISERROR(SEARCH($U$2,Séquences!$W$263)),"",AG18))&amp;" "&amp;IF(AH18="","",IF(ISERROR(SEARCH($U$2,Séquences!$W$306)),"",AH18))&amp;" "&amp;IF(AI18="","",IF(ISERROR(SEARCH($U$2,Séquences!$W$349)),"",AI18))&amp;" "&amp;IF(AJ18="","",IF(ISERROR(SEARCH($U$2,Séquences!$W$392)),"",AJ18))&amp;" "&amp;IF(AK18="","",IF(ISERROR(SEARCH($U$2,Séquences!$W$435)),"",AK18)))</f>
        <v xml:space="preserve">         </v>
      </c>
      <c r="V18" s="430" t="str">
        <f>IF(ISERROR(SEARCH($V$3,C18)),".",IF(AB18="","",IF(ISERROR(SEARCH($V$2,Séquences!$W$44)),"",AB18))&amp;" "&amp;IF(AC18="","",IF(ISERROR(SEARCH($V$2,Séquences!$W$88)),"",AC18))&amp;" "&amp;IF(AD18="","",IF(ISERROR(SEARCH($V$2,Séquences!$W$131)),"",AD18))&amp;" "&amp;IF(AE18="","",IF(ISERROR(SEARCH($V$2,Séquences!$W$175)),"",AE18))&amp;" "&amp;IF(AF18="","",IF(ISERROR(SEARCH($V$2,Séquences!$W$219)),"",AF18))&amp;" "&amp;IF(AG18="","",IF(ISERROR(SEARCH($V$2,Séquences!$W$263)),"",AG18))&amp;" "&amp;IF(AH18="","",IF(ISERROR(SEARCH($V$2,Séquences!$W$306)),"",AH18))&amp;" "&amp;IF(AI18="","",IF(ISERROR(SEARCH($V$2,Séquences!$W$349)),"",AI18))&amp;" "&amp;IF(AJ18="","",IF(ISERROR(SEARCH($V$2,Séquences!$W$392)),"",AJ18))&amp;" "&amp;IF(AK18="","",IF(ISERROR(SEARCH($V$2,Séquences!$W$435)),"",AK18)))</f>
        <v xml:space="preserve"> S2     S7   </v>
      </c>
      <c r="W18" s="431" t="str">
        <f>IF(ISERROR(SEARCH($W$3,C18)),".",IF(AB18="","",IF(ISERROR(SEARCH($W$2,Séquences!$W$44)),"",AB18))&amp;" "&amp;IF(AC18="","",IF(ISERROR(SEARCH($W$2,Séquences!$W$88)),"",AC18))&amp;" "&amp;IF(AD18="","",IF(ISERROR(SEARCH($W$2,Séquences!$W$131)),"",AD18))&amp;" "&amp;IF(AE18="","",IF(ISERROR(SEARCH($W$2,Séquences!$W$175)),"",AE18))&amp;" "&amp;IF(AF18="","",IF(ISERROR(SEARCH($W$2,Séquences!$W$219)),"",AF18))&amp;" "&amp;IF(AG18="","",IF(ISERROR(SEARCH($W$2,Séquences!$W$263)),"",AG18))&amp;" "&amp;IF(AH18="","",IF(ISERROR(SEARCH($W$2,Séquences!$W$306)),"",AH18))&amp;" "&amp;IF(AI18="","",IF(ISERROR(SEARCH($W$2,Séquences!$W$349)),"",AI18))&amp;" "&amp;IF(AJ18="","",IF(ISERROR(SEARCH($W$2,Séquences!$W$392)),"",AJ18))&amp;" "&amp;IF(AK18="","",IF(ISERROR(SEARCH($W$2,Séquences!$W$435)),"",AK18)))</f>
        <v xml:space="preserve">S1         </v>
      </c>
      <c r="X18" s="365" t="str">
        <f>IF(ISERROR(SEARCH($X$3,C18)),".",IF(AB18="","",IF(ISERROR(SEARCH($X$2,Séquences!$W$44)),"",AB18))&amp;" "&amp;IF(AC18="","",IF(ISERROR(SEARCH($X$2,Séquences!$W$88)),"",AC18))&amp;" "&amp;IF(AD18="","",IF(ISERROR(SEARCH($X$2,Séquences!$W$131)),"",AD18))&amp;" "&amp;IF(AE18="","",IF(ISERROR(SEARCH($X$2,Séquences!$W$175)),"",AE18))&amp;" "&amp;IF(AF18="","",IF(ISERROR(SEARCH($X$2,Séquences!$W$219)),"",AF18))&amp;" "&amp;IF(AG18="","",IF(ISERROR(SEARCH($X$2,Séquences!$W$263)),"",AG18))&amp;" "&amp;IF(AH18="","",IF(ISERROR(SEARCH($X$2,Séquences!$W$306)),"",AH18))&amp;" "&amp;IF(AI18="","",IF(ISERROR(SEARCH($X$2,Séquences!$W$349)),"",AI18))&amp;" "&amp;IF(AJ18="","",IF(ISERROR(SEARCH($X$2,Séquences!$W$392)),"",AJ18))&amp;" "&amp;IF(AK18="","",IF(ISERROR(SEARCH($X$2,Séquences!$W$435)),"",AK18)))</f>
        <v>.</v>
      </c>
      <c r="Y18" s="430" t="str">
        <f>IF(ISERROR(SEARCH($Y$3,C18)),".",IF(AB18="","",IF(ISERROR(SEARCH($Y$2,Séquences!$W$44)),"",AB18))&amp;" "&amp;IF(AC18="","",IF(ISERROR(SEARCH($Y$2,Séquences!$W$88)),"",AC18))&amp;" "&amp;IF(AD18="","",IF(ISERROR(SEARCH($Y$2,Séquences!$W$131)),"",AD18))&amp;" "&amp;IF(AE18="","",IF(ISERROR(SEARCH($Y$2,Séquences!$W$175)),"",AE18))&amp;" "&amp;IF(AF18="","",IF(ISERROR(SEARCH($Y$2,Séquences!$W$219)),"",AF18))&amp;" "&amp;IF(AG18="","",IF(ISERROR(SEARCH($Y$2,Séquences!$W$263)),"",AG18))&amp;" "&amp;IF(AH18="","",IF(ISERROR(SEARCH($Y$2,Séquences!$W$306)),"",AH18))&amp;" "&amp;IF(AI18="","",IF(ISERROR(SEARCH($Y$2,Séquences!$W$349)),"",AI18))&amp;" "&amp;IF(AJ18="","",IF(ISERROR(SEARCH($Y$2,Séquences!$W$392)),"",AJ18))&amp;" "&amp;IF(AK18="","",IF(ISERROR(SEARCH($Y$2,Séquences!$W$435)),"",AK18)))</f>
        <v xml:space="preserve">S1      S7   </v>
      </c>
      <c r="Z18" s="430" t="str">
        <f>IF(ISERROR(SEARCH($Z$3,C18)),".",IF(AB18="","",IF(ISERROR(SEARCH($Z$2,Séquences!$W$44)),"",AB18))&amp;" "&amp;IF(AC18="","",IF(ISERROR(SEARCH($Z$2,Séquences!$W$88)),"",AC18))&amp;" "&amp;IF(AD18="","",IF(ISERROR(SEARCH($Z$2,Séquences!$W$131)),"",AD18))&amp;" "&amp;IF(AE18="","",IF(ISERROR(SEARCH($Z$2,Séquences!$W$175)),"",AE18))&amp;" "&amp;IF(AF18="","",IF(ISERROR(SEARCH($Z$2,Séquences!$W$219)),"",AF18))&amp;" "&amp;IF(AG18="","",IF(ISERROR(SEARCH($Z$2,Séquences!$W$263)),"",AG18))&amp;" "&amp;IF(AH18="","",IF(ISERROR(SEARCH($Z$2,Séquences!$W$306)),"",AH18))&amp;" "&amp;IF(AI18="","",IF(ISERROR(SEARCH($Z$2,Séquences!$W$349)),"",AI18))&amp;" "&amp;IF(AJ18="","",IF(ISERROR(SEARCH($Z$2,Séquences!$W$392)),"",AJ18))&amp;" "&amp;IF(AK18="","",IF(ISERROR(SEARCH($Z$2,Séquences!$W$435)),"",AK18)))</f>
        <v>.</v>
      </c>
      <c r="AA18" s="206">
        <f>+COUNTA(E18:Z18)</f>
        <v>22</v>
      </c>
      <c r="AB18" s="207" t="str">
        <f>IF(ISERROR(SEARCH($A$14,Séquences!$W$44)),"",IF(ISERROR(SEARCH(A18,Séquences!$W$44)),"",Séquences!$X$44))</f>
        <v>S1</v>
      </c>
      <c r="AC18" s="207" t="str">
        <f>IF(ISERROR(SEARCH($A$14,Séquences!$W$88)),"",IF(ISERROR(SEARCH(A18,Séquences!$W$88)),"",Séquences!$X$88))</f>
        <v>S2</v>
      </c>
      <c r="AD18" s="207" t="str">
        <f>IF(ISERROR(SEARCH($A$14,Séquences!$W$131)),"",IF(ISERROR(SEARCH(A18,Séquences!$W$131)),"",Séquences!$X$131))</f>
        <v/>
      </c>
      <c r="AE18" s="207" t="str">
        <f>IF(ISERROR(SEARCH($A$14,Séquences!$W$175)),"",IF(ISERROR(SEARCH(A18,Séquences!$W$175)),"",Séquences!$X$175))</f>
        <v>S4</v>
      </c>
      <c r="AF18" s="207" t="str">
        <f>IF(ISERROR(SEARCH($A$14,Séquences!$W$219)),"",IF(ISERROR(SEARCH(A18,Séquences!$W$219)),"",Séquences!$X$219))</f>
        <v/>
      </c>
      <c r="AG18" s="207" t="str">
        <f>IF(ISERROR(SEARCH($A$14,Séquences!$W$263)),"",IF(ISERROR(SEARCH(A18,Séquences!$W$263)),"",Séquences!$X$263))</f>
        <v/>
      </c>
      <c r="AH18" s="207" t="str">
        <f>IF(ISERROR(SEARCH($A$14,Séquences!$W$306)),"",IF(ISERROR(SEARCH(A18,Séquences!$W$306)),"",Séquences!$X$306))</f>
        <v>S7</v>
      </c>
      <c r="AI18" s="207" t="str">
        <f>IF(ISERROR(SEARCH($A$14,Séquences!$W$349)),"",IF(ISERROR(SEARCH(A18,Séquences!$W$349)),"",Séquences!$X$349))</f>
        <v/>
      </c>
      <c r="AJ18" s="207" t="str">
        <f>IF(ISERROR(SEARCH($A$14,Séquences!$W$392)),"",IF(ISERROR(SEARCH(A18,Séquences!$W$392)),"",Séquences!$X$392))</f>
        <v/>
      </c>
      <c r="AK18" s="207" t="str">
        <f>IF(ISERROR(SEARCH($A$14,Séquences!$W$435)),"",IF(ISERROR(SEARCH(A18,Séquences!$W$435)),"",Séquences!$X$435))</f>
        <v/>
      </c>
    </row>
    <row r="19" spans="1:368" s="219" customFormat="1" ht="39" customHeight="1">
      <c r="A19" s="626" t="str">
        <f>'Objectifs et Compétences'!$B$17</f>
        <v xml:space="preserve">O4 - Communiquer une idée, un principe ou une solution technique, un projet, y compris en langue étrangère </v>
      </c>
      <c r="B19" s="627"/>
      <c r="C19" s="337"/>
      <c r="D19" s="222"/>
      <c r="E19" s="603"/>
      <c r="F19" s="604"/>
      <c r="G19" s="604"/>
      <c r="H19" s="604"/>
      <c r="I19" s="604"/>
      <c r="J19" s="604"/>
      <c r="K19" s="604"/>
      <c r="L19" s="604"/>
      <c r="M19" s="604"/>
      <c r="N19" s="604"/>
      <c r="O19" s="604"/>
      <c r="P19" s="604"/>
      <c r="Q19" s="604"/>
      <c r="R19" s="604"/>
      <c r="S19" s="604"/>
      <c r="T19" s="604"/>
      <c r="U19" s="604"/>
      <c r="V19" s="604"/>
      <c r="W19" s="604"/>
      <c r="X19" s="604"/>
      <c r="Y19" s="604"/>
      <c r="Z19" s="605"/>
      <c r="AA19" s="221"/>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c r="IL19" s="220"/>
      <c r="IM19" s="220"/>
      <c r="IN19" s="220"/>
      <c r="IO19" s="220"/>
      <c r="IP19" s="220"/>
      <c r="IQ19" s="220"/>
      <c r="IR19" s="220"/>
      <c r="IS19" s="220"/>
      <c r="IT19" s="220"/>
      <c r="IU19" s="220"/>
      <c r="IV19" s="220"/>
      <c r="IW19" s="220"/>
      <c r="IX19" s="220"/>
      <c r="IY19" s="220"/>
      <c r="IZ19" s="220"/>
      <c r="JA19" s="220"/>
      <c r="JB19" s="220"/>
      <c r="JC19" s="220"/>
      <c r="JD19" s="220"/>
      <c r="JE19" s="220"/>
      <c r="JF19" s="220"/>
      <c r="JG19" s="220"/>
      <c r="JH19" s="220"/>
      <c r="JI19" s="220"/>
      <c r="JJ19" s="220"/>
      <c r="JK19" s="220"/>
      <c r="JL19" s="220"/>
      <c r="JM19" s="220"/>
      <c r="JN19" s="220"/>
      <c r="JO19" s="220"/>
      <c r="JP19" s="220"/>
      <c r="JQ19" s="220"/>
      <c r="JR19" s="220"/>
      <c r="JS19" s="220"/>
      <c r="JT19" s="220"/>
      <c r="JU19" s="220"/>
      <c r="JV19" s="220"/>
      <c r="JW19" s="220"/>
      <c r="JX19" s="220"/>
      <c r="JY19" s="220"/>
      <c r="JZ19" s="220"/>
      <c r="KA19" s="220"/>
      <c r="KB19" s="220"/>
      <c r="KC19" s="220"/>
      <c r="KD19" s="220"/>
      <c r="KE19" s="220"/>
      <c r="KF19" s="220"/>
      <c r="KG19" s="220"/>
      <c r="KH19" s="220"/>
      <c r="KI19" s="220"/>
      <c r="KJ19" s="220"/>
      <c r="KK19" s="220"/>
      <c r="KL19" s="220"/>
      <c r="KM19" s="220"/>
      <c r="KN19" s="220"/>
      <c r="KO19" s="220"/>
      <c r="KP19" s="220"/>
      <c r="KQ19" s="220"/>
      <c r="KR19" s="220"/>
      <c r="KS19" s="220"/>
      <c r="KT19" s="220"/>
      <c r="KU19" s="220"/>
      <c r="KV19" s="220"/>
      <c r="KW19" s="220"/>
      <c r="KX19" s="220"/>
      <c r="KY19" s="220"/>
      <c r="KZ19" s="220"/>
      <c r="LA19" s="220"/>
      <c r="LB19" s="220"/>
      <c r="LC19" s="220"/>
      <c r="LD19" s="220"/>
      <c r="LE19" s="220"/>
      <c r="LF19" s="220"/>
      <c r="LG19" s="220"/>
      <c r="LH19" s="220"/>
      <c r="LI19" s="220"/>
      <c r="LJ19" s="220"/>
      <c r="LK19" s="220"/>
      <c r="LL19" s="220"/>
      <c r="LM19" s="220"/>
      <c r="LN19" s="220"/>
      <c r="LO19" s="220"/>
      <c r="LP19" s="220"/>
      <c r="LQ19" s="220"/>
      <c r="LR19" s="220"/>
      <c r="LS19" s="220"/>
      <c r="LT19" s="220"/>
      <c r="LU19" s="220"/>
      <c r="LV19" s="220"/>
      <c r="LW19" s="220"/>
      <c r="LX19" s="220"/>
      <c r="LY19" s="220"/>
      <c r="LZ19" s="220"/>
      <c r="MA19" s="220"/>
      <c r="MB19" s="220"/>
      <c r="MC19" s="220"/>
      <c r="MD19" s="220"/>
      <c r="ME19" s="220"/>
      <c r="MF19" s="220"/>
      <c r="MG19" s="220"/>
      <c r="MH19" s="220"/>
      <c r="MI19" s="220"/>
      <c r="MJ19" s="220"/>
      <c r="MK19" s="220"/>
      <c r="ML19" s="220"/>
      <c r="MM19" s="220"/>
      <c r="MN19" s="220"/>
      <c r="MO19" s="220"/>
      <c r="MP19" s="220"/>
      <c r="MQ19" s="220"/>
      <c r="MR19" s="220"/>
      <c r="MS19" s="220"/>
      <c r="MT19" s="220"/>
      <c r="MU19" s="220"/>
      <c r="MV19" s="220"/>
      <c r="MW19" s="220"/>
      <c r="MX19" s="220"/>
      <c r="MY19" s="220"/>
      <c r="MZ19" s="220"/>
      <c r="NA19" s="220"/>
      <c r="NB19" s="220"/>
      <c r="NC19" s="220"/>
      <c r="ND19" s="220"/>
    </row>
    <row r="20" spans="1:368" ht="39" customHeight="1">
      <c r="A20" s="628" t="str">
        <f>'Objectifs et Compétences'!D17</f>
        <v xml:space="preserve">CO4.1. Décrire une idée, un principe, une solution, un projet en utilisant des outils de représentation adaptés </v>
      </c>
      <c r="B20" s="629"/>
      <c r="C20" s="310" t="str">
        <f>'Objectifs et Compétences'!I17</f>
        <v xml:space="preserve">1.1. / 1.2. / 2.1. / 2.2. / 2.3. / 2.4. / 4.1. </v>
      </c>
      <c r="D20" s="352" t="s">
        <v>732</v>
      </c>
      <c r="E20" s="429" t="str">
        <f>IF(ISERROR(SEARCH($E$3,C20)),".",IF(AB20="","",IF(ISERROR(SEARCH($E$2,Séquences!$W$44)),"",AB20))&amp;" "&amp;IF(AC20="","",IF(ISERROR(SEARCH($E$2,Séquences!$W$88)),"",AC20))&amp;" "&amp;IF(AD20="","",IF(ISERROR(SEARCH($E$2,Séquences!$W$131)),"",AD20))&amp;" "&amp;IF(AE20="","",IF(ISERROR(SEARCH($E$2,Séquences!$W$175)),"",AE20))&amp;" "&amp;IF(AF20="","",IF(ISERROR(SEARCH($E$2,Séquences!$W$219)),"",AF20))&amp;" "&amp;IF(AG20="","",IF(ISERROR(SEARCH($E$2,Séquences!$W$263)),"",AG20))&amp;" "&amp;IF(AH20="","",IF(ISERROR(SEARCH($E$2,Séquences!$W$306)),"",AH20))&amp;" "&amp;IF(AI20="","",IF(ISERROR(SEARCH($E$2,Séquences!$W$349)),"",AI20))&amp;" "&amp;IF(AJ20="","",IF(ISERROR(SEARCH($E$2,Séquences!$W$392)),"",AJ20))&amp;" "&amp;IF(AK20="","",IF(ISERROR(SEARCH($E$2,Séquences!$W$435)),"",AK20)))</f>
        <v xml:space="preserve"> S2     S7   </v>
      </c>
      <c r="F20" s="430" t="str">
        <f>IF(ISERROR(SEARCH($F$3,C20)),".",IF(AB20="","",IF(ISERROR(SEARCH($F$2,Séquences!$W$44)),"",AB20))&amp;" "&amp;IF(AC20="","",IF(ISERROR(SEARCH($F$2,Séquences!$W$88)),"",AC20))&amp;" "&amp;IF(AD20="","",IF(ISERROR(SEARCH($F$2,Séquences!$W$131)),"",AD20))&amp;" "&amp;IF(AE20="","",IF(ISERROR(SEARCH($F$2,Séquences!$W$175)),"",AE20))&amp;" "&amp;IF(AF20="","",IF(ISERROR(SEARCH($F$2,Séquences!$W$219)),"",AF20))&amp;" "&amp;IF(AG20="","",IF(ISERROR(SEARCH($F$2,Séquences!$W$263)),"",AG20))&amp;" "&amp;IF(AH20="","",IF(ISERROR(SEARCH($F$2,Séquences!$W$306)),"",AH20))&amp;" "&amp;IF(AI20="","",IF(ISERROR(SEARCH($F$2,Séquences!$W$349)),"",AI20))&amp;" "&amp;IF(AJ20="","",IF(ISERROR(SEARCH($F$2,Séquences!$W$392)),"",AJ20))&amp;" "&amp;IF(AK20="","",IF(ISERROR(SEARCH($F$2,Séquences!$W$435)),"",AK20)))</f>
        <v xml:space="preserve"> S2     S7   </v>
      </c>
      <c r="G20" s="430" t="str">
        <f>IF(ISERROR(SEARCH($G$3,C20)),".",IF(AB20="","",IF(ISERROR(SEARCH($G$2,Séquences!$W$44)),"",AB20))&amp;" "&amp;IF(AC20="","",IF(ISERROR(SEARCH($G$2,Séquences!$W$88)),"",AC20))&amp;" "&amp;IF(AD20="","",IF(ISERROR(SEARCH($G$2,Séquences!$W$131)),"",AD20))&amp;" "&amp;IF(AE20="","",IF(ISERROR(SEARCH($G$2,Séquences!$W$175)),"",AE20))&amp;" "&amp;IF(AF20="","",IF(ISERROR(SEARCH($G$2,Séquences!$W$219)),"",AF20))&amp;" "&amp;IF(AG20="","",IF(ISERROR(SEARCH($G$2,Séquences!$W$263)),"",AG20))&amp;" "&amp;IF(AH20="","",IF(ISERROR(SEARCH($G$2,Séquences!$W$306)),"",AH20))&amp;" "&amp;IF(AI20="","",IF(ISERROR(SEARCH($G$2,Séquences!$W$349)),"",AI20))&amp;" "&amp;IF(AJ20="","",IF(ISERROR(SEARCH($G$2,Séquences!$W$392)),"",AJ20))&amp;" "&amp;IF(AK20="","",IF(ISERROR(SEARCH($G$2,Séquences!$W$435)),"",AK20)))</f>
        <v>.</v>
      </c>
      <c r="H20" s="430" t="str">
        <f>IF(ISERROR(SEARCH($H$3,C20)),".",IF(AB20="","",IF(ISERROR(SEARCH($H$2,Séquences!$W$44)),"",AB20))&amp;" "&amp;IF(AC20="","",IF(ISERROR(SEARCH($H$2,Séquences!$W$88)),"",AC20))&amp;" "&amp;IF(AD20="","",IF(ISERROR(SEARCH($H$2,Séquences!$W$131)),"",AD20))&amp;" "&amp;IF(AE20="","",IF(ISERROR(SEARCH($H$2,Séquences!$W$175)),"",AE20))&amp;" "&amp;IF(AF20="","",IF(ISERROR(SEARCH($H$2,Séquences!$W$219)),"",AF20))&amp;" "&amp;IF(AG20="","",IF(ISERROR(SEARCH($H$2,Séquences!$W$263)),"",AG20))&amp;" "&amp;IF(AH20="","",IF(ISERROR(SEARCH($H$2,Séquences!$W$306)),"",AH20))&amp;" "&amp;IF(AI20="","",IF(ISERROR(SEARCH($H$2,Séquences!$W$349)),"",AI20))&amp;" "&amp;IF(AJ20="","",IF(ISERROR(SEARCH($H$2,Séquences!$W$392)),"",AJ20))&amp;" "&amp;IF(AK20="","",IF(ISERROR(SEARCH($H$2,Séquences!$W$435)),"",AK20)))</f>
        <v>.</v>
      </c>
      <c r="I20" s="431" t="str">
        <f>IF(ISERROR(SEARCH($I$3,C20)),".",IF(AB20="","",IF(ISERROR(SEARCH($I$2,Séquences!$W$44)),"",AB20))&amp;" "&amp;IF(AC20="","",IF(ISERROR(SEARCH($I$2,Séquences!$W$88)),"",AC20))&amp;" "&amp;IF(AD20="","",IF(ISERROR(SEARCH($I$2,Séquences!$W$131)),"",AD20))&amp;" "&amp;IF(AE20="","",IF(ISERROR(SEARCH($I$2,Séquences!$W$175)),"",AE20))&amp;" "&amp;IF(AF20="","",IF(ISERROR(SEARCH($I$2,Séquences!$W$219)),"",AF20))&amp;" "&amp;IF(AG20="","",IF(ISERROR(SEARCH($I$2,Séquences!$W$263)),"",AG20))&amp;" "&amp;IF(AH20="","",IF(ISERROR(SEARCH($I$2,Séquences!$W$306)),"",AH20))&amp;" "&amp;IF(AI20="","",IF(ISERROR(SEARCH($I$2,Séquences!$W$349)),"",AI20))&amp;" "&amp;IF(AJ20="","",IF(ISERROR(SEARCH($I$2,Séquences!$W$392)),"",AJ20))&amp;" "&amp;IF(AK20="","",IF(ISERROR(SEARCH($I$2,Séquences!$W$435)),"",AK20)))</f>
        <v>.</v>
      </c>
      <c r="J20" s="365" t="str">
        <f>IF(ISERROR(SEARCH($J$3,C20)),".",IF(AB20="","",IF(ISERROR(SEARCH($J$2,Séquences!$W$44)),"",AB20))&amp;" "&amp;IF(AC20="","",IF(ISERROR(SEARCH($J$2,Séquences!$W$88)),"",AC20))&amp;" "&amp;IF(AD20="","",IF(ISERROR(SEARCH($J$2,Séquences!$W$131)),"",AD20))&amp;" "&amp;IF(AE20="","",IF(ISERROR(SEARCH($J$2,Séquences!$W$175)),"",AE20))&amp;" "&amp;IF(AF20="","",IF(ISERROR(SEARCH($J$2,Séquences!$W$219)),"",AF20))&amp;" "&amp;IF(AG20="","",IF(ISERROR(SEARCH($J$2,Séquences!$W$263)),"",AG20))&amp;" "&amp;IF(AH20="","",IF(ISERROR(SEARCH($J$2,Séquences!$W$306)),"",AH20))&amp;" "&amp;IF(AI20="","",IF(ISERROR(SEARCH($J$2,Séquences!$W$349)),"",AI20))&amp;" "&amp;IF(AJ20="","",IF(ISERROR(SEARCH($J$2,Séquences!$W$392)),"",AJ20))&amp;" "&amp;IF(AK20="","",IF(ISERROR(SEARCH($J$2,Séquences!$W$435)),"",AK20)))</f>
        <v xml:space="preserve"> S2        </v>
      </c>
      <c r="K20" s="430" t="str">
        <f>IF(ISERROR(SEARCH($K$3,C20)),".",IF(AB20="","",IF(ISERROR(SEARCH($K$2,Séquences!$W$44)),"",AB20))&amp;" "&amp;IF(AC20="","",IF(ISERROR(SEARCH($K$2,Séquences!$W$88)),"",AC20))&amp;" "&amp;IF(AD20="","",IF(ISERROR(SEARCH($K$2,Séquences!$W$131)),"",AD20))&amp;" "&amp;IF(AE20="","",IF(ISERROR(SEARCH($K$2,Séquences!$W$175)),"",AE20))&amp;" "&amp;IF(AF20="","",IF(ISERROR(SEARCH($K$2,Séquences!$W$219)),"",AF20))&amp;" "&amp;IF(AG20="","",IF(ISERROR(SEARCH($K$2,Séquences!$W$263)),"",AG20))&amp;" "&amp;IF(AH20="","",IF(ISERROR(SEARCH($K$2,Séquences!$W$306)),"",AH20))&amp;" "&amp;IF(AI20="","",IF(ISERROR(SEARCH($K$2,Séquences!$W$349)),"",AI20))&amp;" "&amp;IF(AJ20="","",IF(ISERROR(SEARCH($K$2,Séquences!$W$392)),"",AJ20))&amp;" "&amp;IF(AK20="","",IF(ISERROR(SEARCH($K$2,Séquences!$W$435)),"",AK20)))</f>
        <v xml:space="preserve">         </v>
      </c>
      <c r="L20" s="430" t="str">
        <f>IF(ISERROR(SEARCH($L$3,C20)),".",IF(AB20="","",IF(ISERROR(SEARCH($L$2,Séquences!$W$44)),"",AB20))&amp;" "&amp;IF(AC20="","",IF(ISERROR(SEARCH($L$2,Séquences!$W$88)),"",AC20))&amp;" "&amp;IF(AD20="","",IF(ISERROR(SEARCH($L$2,Séquences!$W$131)),"",AD20))&amp;" "&amp;IF(AE20="","",IF(ISERROR(SEARCH($L$2,Séquences!$W$175)),"",AE20))&amp;" "&amp;IF(AF20="","",IF(ISERROR(SEARCH($L$2,Séquences!$W$219)),"",AF20))&amp;" "&amp;IF(AG20="","",IF(ISERROR(SEARCH($L$2,Séquences!$W$263)),"",AG20))&amp;" "&amp;IF(AH20="","",IF(ISERROR(SEARCH($L$2,Séquences!$W$306)),"",AH20))&amp;" "&amp;IF(AI20="","",IF(ISERROR(SEARCH($L$2,Séquences!$W$349)),"",AI20))&amp;" "&amp;IF(AJ20="","",IF(ISERROR(SEARCH($L$2,Séquences!$W$392)),"",AJ20))&amp;" "&amp;IF(AK20="","",IF(ISERROR(SEARCH($L$2,Séquences!$W$435)),"",AK20)))</f>
        <v xml:space="preserve"> S2     S7   </v>
      </c>
      <c r="M20" s="431" t="str">
        <f>IF(ISERROR(SEARCH($M$3,C20)),".",IF(AB20="","",IF(ISERROR(SEARCH($M$2,Séquences!$W$44)),"",AB20))&amp;" "&amp;IF(AC20="","",IF(ISERROR(SEARCH($M$2,Séquences!$W$88)),"",AC20))&amp;" "&amp;IF(AD20="","",IF(ISERROR(SEARCH($M$2,Séquences!$W$131)),"",AD20))&amp;" "&amp;IF(AE20="","",IF(ISERROR(SEARCH($M$2,Séquences!$W$175)),"",AE20))&amp;" "&amp;IF(AF20="","",IF(ISERROR(SEARCH($M$2,Séquences!$W$219)),"",AF20))&amp;" "&amp;IF(AG20="","",IF(ISERROR(SEARCH($M$2,Séquences!$W$263)),"",AG20))&amp;" "&amp;IF(AH20="","",IF(ISERROR(SEARCH($M$2,Séquences!$W$306)),"",AH20))&amp;" "&amp;IF(AI20="","",IF(ISERROR(SEARCH($M$2,Séquences!$W$349)),"",AI20))&amp;" "&amp;IF(AJ20="","",IF(ISERROR(SEARCH($M$2,Séquences!$W$392)),"",AJ20))&amp;" "&amp;IF(AK20="","",IF(ISERROR(SEARCH($M$2,Séquences!$W$435)),"",AK20)))</f>
        <v xml:space="preserve"> S2        </v>
      </c>
      <c r="N20" s="365" t="str">
        <f>IF(ISERROR(SEARCH($N$3,C20)),".",IF(AB20="","",IF(ISERROR(SEARCH($N$2,Séquences!$W$44)),"",AB20))&amp;" "&amp;IF(AC20="","",IF(ISERROR(SEARCH($N$2,Séquences!$W$88)),"",AC20))&amp;" "&amp;IF(AD20="","",IF(ISERROR(SEARCH($N$2,Séquences!$W$131)),"",AD20))&amp;" "&amp;IF(AE20="","",IF(ISERROR(SEARCH($N$2,Séquences!$W$175)),"",AE20))&amp;" "&amp;IF(AF20="","",IF(ISERROR(SEARCH($N$2,Séquences!$W$219)),"",AF20))&amp;" "&amp;IF(AG20="","",IF(ISERROR(SEARCH($N$2,Séquences!$W$263)),"",AG20))&amp;" "&amp;IF(AH20="","",IF(ISERROR(SEARCH($N$2,Séquences!$W$306)),"",AH20))&amp;" "&amp;IF(AI20="","",IF(ISERROR(SEARCH($N$2,Séquences!$W$349)),"",AI20))&amp;" "&amp;IF(AJ20="","",IF(ISERROR(SEARCH($N$2,Séquences!$W$392)),"",AJ20))&amp;" "&amp;IF(AK20="","",IF(ISERROR(SEARCH($N$2,Séquences!$W$435)),"",AK20)))</f>
        <v>.</v>
      </c>
      <c r="O20" s="430" t="str">
        <f>IF(ISERROR(SEARCH($O$3,C20)),".",IF(AB20="","",IF(ISERROR(SEARCH($O$2,Séquences!$W$44)),"",AB20))&amp;" "&amp;IF(AC20="","",IF(ISERROR(SEARCH($O$2,Séquences!$W$88)),"",AC20))&amp;" "&amp;IF(AD20="","",IF(ISERROR(SEARCH($O$2,Séquences!$W$131)),"",AD20))&amp;" "&amp;IF(AE20="","",IF(ISERROR(SEARCH($O$2,Séquences!$W$175)),"",AE20))&amp;" "&amp;IF(AF20="","",IF(ISERROR(SEARCH($O$2,Séquences!$W$219)),"",AF20))&amp;" "&amp;IF(AG20="","",IF(ISERROR(SEARCH($O$2,Séquences!$W$263)),"",AG20))&amp;" "&amp;IF(AH20="","",IF(ISERROR(SEARCH($O$2,Séquences!$W$306)),"",AH20))&amp;" "&amp;IF(AI20="","",IF(ISERROR(SEARCH($O$2,Séquences!$W$349)),"",AI20))&amp;" "&amp;IF(AJ20="","",IF(ISERROR(SEARCH($O$2,Séquences!$W$392)),"",AJ20))&amp;" "&amp;IF(AK20="","",IF(ISERROR(SEARCH($O$2,Séquences!$W$435)),"",AK20)))</f>
        <v>.</v>
      </c>
      <c r="P20" s="430" t="str">
        <f>IF(ISERROR(SEARCH($P$3,C20)),".",IF(AB20="","",IF(ISERROR(SEARCH($P$2,Séquences!$W$44)),"",AB20))&amp;" "&amp;IF(AC20="","",IF(ISERROR(SEARCH($P$2,Séquences!$W$88)),"",AC20))&amp;" "&amp;IF(AD20="","",IF(ISERROR(SEARCH($P$2,Séquences!$W$131)),"",AD20))&amp;" "&amp;IF(AE20="","",IF(ISERROR(SEARCH($P$2,Séquences!$W$175)),"",AE20))&amp;" "&amp;IF(AF20="","",IF(ISERROR(SEARCH($P$2,Séquences!$W$219)),"",AF20))&amp;" "&amp;IF(AG20="","",IF(ISERROR(SEARCH($P$2,Séquences!$W$263)),"",AG20))&amp;" "&amp;IF(AH20="","",IF(ISERROR(SEARCH($P$2,Séquences!$W$306)),"",AH20))&amp;" "&amp;IF(AI20="","",IF(ISERROR(SEARCH($P$2,Séquences!$W$349)),"",AI20))&amp;" "&amp;IF(AJ20="","",IF(ISERROR(SEARCH($P$2,Séquences!$W$392)),"",AJ20))&amp;" "&amp;IF(AK20="","",IF(ISERROR(SEARCH($P$2,Séquences!$W$435)),"",AK20)))</f>
        <v>.</v>
      </c>
      <c r="Q20" s="431" t="str">
        <f>IF(ISERROR(SEARCH($Q$3,C20)),".",IF(AB20="","",IF(ISERROR(SEARCH($Q$2,Séquences!$W$44)),"",AB20))&amp;" "&amp;IF(AC20="","",IF(ISERROR(SEARCH($Q$2,Séquences!$W$88)),"",AC20))&amp;" "&amp;IF(AD20="","",IF(ISERROR(SEARCH($Q$2,Séquences!$W$131)),"",AD20))&amp;" "&amp;IF(AE20="","",IF(ISERROR(SEARCH($Q$2,Séquences!$W$175)),"",AE20))&amp;" "&amp;IF(AF20="","",IF(ISERROR(SEARCH($Q$2,Séquences!$W$219)),"",AF20))&amp;" "&amp;IF(AG20="","",IF(ISERROR(SEARCH($Q$2,Séquences!$W$263)),"",AG20))&amp;" "&amp;IF(AH20="","",IF(ISERROR(SEARCH($Q$2,Séquences!$W$306)),"",AH20))&amp;" "&amp;IF(AI20="","",IF(ISERROR(SEARCH($Q$2,Séquences!$W$349)),"",AI20))&amp;" "&amp;IF(AJ20="","",IF(ISERROR(SEARCH($Q$2,Séquences!$W$392)),"",AJ20))&amp;" "&amp;IF(AK20="","",IF(ISERROR(SEARCH($Q$2,Séquences!$W$435)),"",AK20)))</f>
        <v>.</v>
      </c>
      <c r="R20" s="365" t="str">
        <f>IF(ISERROR(SEARCH($R$3,C20)),".",IF(AB20="","",IF(ISERROR(SEARCH($R$2,Séquences!$W$44)),"",AB20))&amp;" "&amp;IF(AC20="","",IF(ISERROR(SEARCH($R$2,Séquences!$W$88)),"",AC20))&amp;" "&amp;IF(AD20="","",IF(ISERROR(SEARCH($R$2,Séquences!$W$131)),"",AD20))&amp;" "&amp;IF(AE20="","",IF(ISERROR(SEARCH($R$2,Séquences!$W$175)),"",AE20))&amp;" "&amp;IF(AF20="","",IF(ISERROR(SEARCH($R$2,Séquences!$W$219)),"",AF20))&amp;" "&amp;IF(AG20="","",IF(ISERROR(SEARCH($R$2,Séquences!$W$263)),"",AG20))&amp;" "&amp;IF(AH20="","",IF(ISERROR(SEARCH($R$2,Séquences!$W$306)),"",AH20))&amp;" "&amp;IF(AI20="","",IF(ISERROR(SEARCH($R$2,Séquences!$W$349)),"",AI20))&amp;" "&amp;IF(AJ20="","",IF(ISERROR(SEARCH($R$2,Séquences!$W$392)),"",AJ20))&amp;" "&amp;IF(AK20="","",IF(ISERROR(SEARCH($R$2,Séquences!$W$435)),"",AK20)))</f>
        <v xml:space="preserve"> S2     S7   </v>
      </c>
      <c r="S20" s="430" t="str">
        <f>IF(ISERROR(SEARCH($S$3,C20)),".",IF(AB20="","",IF(ISERROR(SEARCH($S$2,Séquences!$W$44)),"",AB20))&amp;" "&amp;IF(AC20="","",IF(ISERROR(SEARCH($S$2,Séquences!$W$88)),"",AC20))&amp;" "&amp;IF(AD20="","",IF(ISERROR(SEARCH($S$2,Séquences!$W$131)),"",AD20))&amp;" "&amp;IF(AE20="","",IF(ISERROR(SEARCH($S$2,Séquences!$W$175)),"",AE20))&amp;" "&amp;IF(AF20="","",IF(ISERROR(SEARCH($S$2,Séquences!$W$219)),"",AF20))&amp;" "&amp;IF(AG20="","",IF(ISERROR(SEARCH($S$2,Séquences!$W$263)),"",AG20))&amp;" "&amp;IF(AH20="","",IF(ISERROR(SEARCH($S$2,Séquences!$W$306)),"",AH20))&amp;" "&amp;IF(AI20="","",IF(ISERROR(SEARCH($S$2,Séquences!$W$349)),"",AI20))&amp;" "&amp;IF(AJ20="","",IF(ISERROR(SEARCH($S$2,Séquences!$W$392)),"",AJ20))&amp;" "&amp;IF(AK20="","",IF(ISERROR(SEARCH($S$2,Séquences!$W$435)),"",AK20)))</f>
        <v>.</v>
      </c>
      <c r="T20" s="431" t="str">
        <f>IF(ISERROR(SEARCH($T$3,C20)),".",IF(AB20="","",IF(ISERROR(SEARCH($T$2,Séquences!$W$44)),"",AB20))&amp;" "&amp;IF(AC20="","",IF(ISERROR(SEARCH($T$2,Séquences!$W$88)),"",AC20))&amp;" "&amp;IF(AD20="","",IF(ISERROR(SEARCH($T$2,Séquences!$W$131)),"",AD20))&amp;" "&amp;IF(AE20="","",IF(ISERROR(SEARCH($T$2,Séquences!$W$175)),"",AE20))&amp;" "&amp;IF(AF20="","",IF(ISERROR(SEARCH($T$2,Séquences!$W$219)),"",AF20))&amp;" "&amp;IF(AG20="","",IF(ISERROR(SEARCH($T$2,Séquences!$W$263)),"",AG20))&amp;" "&amp;IF(AH20="","",IF(ISERROR(SEARCH($T$2,Séquences!$W$306)),"",AH20))&amp;" "&amp;IF(AI20="","",IF(ISERROR(SEARCH($T$2,Séquences!$W$349)),"",AI20))&amp;" "&amp;IF(AJ20="","",IF(ISERROR(SEARCH($T$2,Séquences!$W$392)),"",AJ20))&amp;" "&amp;IF(AK20="","",IF(ISERROR(SEARCH($T$2,Séquences!$W$435)),"",AK20)))</f>
        <v>.</v>
      </c>
      <c r="U20" s="365" t="str">
        <f>IF(ISERROR(SEARCH($U$3,C20)),".",IF(AB20="","",IF(ISERROR(SEARCH($U$2,Séquences!$W$44)),"",AB20))&amp;" "&amp;IF(AC20="","",IF(ISERROR(SEARCH($U$2,Séquences!$W$88)),"",AC20))&amp;" "&amp;IF(AD20="","",IF(ISERROR(SEARCH($U$2,Séquences!$W$131)),"",AD20))&amp;" "&amp;IF(AE20="","",IF(ISERROR(SEARCH($U$2,Séquences!$W$175)),"",AE20))&amp;" "&amp;IF(AF20="","",IF(ISERROR(SEARCH($U$2,Séquences!$W$219)),"",AF20))&amp;" "&amp;IF(AG20="","",IF(ISERROR(SEARCH($U$2,Séquences!$W$263)),"",AG20))&amp;" "&amp;IF(AH20="","",IF(ISERROR(SEARCH($U$2,Séquences!$W$306)),"",AH20))&amp;" "&amp;IF(AI20="","",IF(ISERROR(SEARCH($U$2,Séquences!$W$349)),"",AI20))&amp;" "&amp;IF(AJ20="","",IF(ISERROR(SEARCH($U$2,Séquences!$W$392)),"",AJ20))&amp;" "&amp;IF(AK20="","",IF(ISERROR(SEARCH($U$2,Séquences!$W$435)),"",AK20)))</f>
        <v>.</v>
      </c>
      <c r="V20" s="430" t="str">
        <f>IF(ISERROR(SEARCH($V$3,C20)),".",IF(AB20="","",IF(ISERROR(SEARCH($V$2,Séquences!$W$44)),"",AB20))&amp;" "&amp;IF(AC20="","",IF(ISERROR(SEARCH($V$2,Séquences!$W$88)),"",AC20))&amp;" "&amp;IF(AD20="","",IF(ISERROR(SEARCH($V$2,Séquences!$W$131)),"",AD20))&amp;" "&amp;IF(AE20="","",IF(ISERROR(SEARCH($V$2,Séquences!$W$175)),"",AE20))&amp;" "&amp;IF(AF20="","",IF(ISERROR(SEARCH($V$2,Séquences!$W$219)),"",AF20))&amp;" "&amp;IF(AG20="","",IF(ISERROR(SEARCH($V$2,Séquences!$W$263)),"",AG20))&amp;" "&amp;IF(AH20="","",IF(ISERROR(SEARCH($V$2,Séquences!$W$306)),"",AH20))&amp;" "&amp;IF(AI20="","",IF(ISERROR(SEARCH($V$2,Séquences!$W$349)),"",AI20))&amp;" "&amp;IF(AJ20="","",IF(ISERROR(SEARCH($V$2,Séquences!$W$392)),"",AJ20))&amp;" "&amp;IF(AK20="","",IF(ISERROR(SEARCH($V$2,Séquences!$W$435)),"",AK20)))</f>
        <v>.</v>
      </c>
      <c r="W20" s="431" t="str">
        <f>IF(ISERROR(SEARCH($W$3,C20)),".",IF(AB20="","",IF(ISERROR(SEARCH($W$2,Séquences!$W$44)),"",AB20))&amp;" "&amp;IF(AC20="","",IF(ISERROR(SEARCH($W$2,Séquences!$W$88)),"",AC20))&amp;" "&amp;IF(AD20="","",IF(ISERROR(SEARCH($W$2,Séquences!$W$131)),"",AD20))&amp;" "&amp;IF(AE20="","",IF(ISERROR(SEARCH($W$2,Séquences!$W$175)),"",AE20))&amp;" "&amp;IF(AF20="","",IF(ISERROR(SEARCH($W$2,Séquences!$W$219)),"",AF20))&amp;" "&amp;IF(AG20="","",IF(ISERROR(SEARCH($W$2,Séquences!$W$263)),"",AG20))&amp;" "&amp;IF(AH20="","",IF(ISERROR(SEARCH($W$2,Séquences!$W$306)),"",AH20))&amp;" "&amp;IF(AI20="","",IF(ISERROR(SEARCH($W$2,Séquences!$W$349)),"",AI20))&amp;" "&amp;IF(AJ20="","",IF(ISERROR(SEARCH($W$2,Séquences!$W$392)),"",AJ20))&amp;" "&amp;IF(AK20="","",IF(ISERROR(SEARCH($W$2,Séquences!$W$435)),"",AK20)))</f>
        <v>.</v>
      </c>
      <c r="X20" s="365" t="str">
        <f>IF(ISERROR(SEARCH($X$3,C20)),".",IF(AB20="","",IF(ISERROR(SEARCH($X$2,Séquences!$W$44)),"",AB20))&amp;" "&amp;IF(AC20="","",IF(ISERROR(SEARCH($X$2,Séquences!$W$88)),"",AC20))&amp;" "&amp;IF(AD20="","",IF(ISERROR(SEARCH($X$2,Séquences!$W$131)),"",AD20))&amp;" "&amp;IF(AE20="","",IF(ISERROR(SEARCH($X$2,Séquences!$W$175)),"",AE20))&amp;" "&amp;IF(AF20="","",IF(ISERROR(SEARCH($X$2,Séquences!$W$219)),"",AF20))&amp;" "&amp;IF(AG20="","",IF(ISERROR(SEARCH($X$2,Séquences!$W$263)),"",AG20))&amp;" "&amp;IF(AH20="","",IF(ISERROR(SEARCH($X$2,Séquences!$W$306)),"",AH20))&amp;" "&amp;IF(AI20="","",IF(ISERROR(SEARCH($X$2,Séquences!$W$349)),"",AI20))&amp;" "&amp;IF(AJ20="","",IF(ISERROR(SEARCH($X$2,Séquences!$W$392)),"",AJ20))&amp;" "&amp;IF(AK20="","",IF(ISERROR(SEARCH($X$2,Séquences!$W$435)),"",AK20)))</f>
        <v>.</v>
      </c>
      <c r="Y20" s="430" t="str">
        <f>IF(ISERROR(SEARCH($Y$3,C20)),".",IF(AB20="","",IF(ISERROR(SEARCH($Y$2,Séquences!$W$44)),"",AB20))&amp;" "&amp;IF(AC20="","",IF(ISERROR(SEARCH($Y$2,Séquences!$W$88)),"",AC20))&amp;" "&amp;IF(AD20="","",IF(ISERROR(SEARCH($Y$2,Séquences!$W$131)),"",AD20))&amp;" "&amp;IF(AE20="","",IF(ISERROR(SEARCH($Y$2,Séquences!$W$175)),"",AE20))&amp;" "&amp;IF(AF20="","",IF(ISERROR(SEARCH($Y$2,Séquences!$W$219)),"",AF20))&amp;" "&amp;IF(AG20="","",IF(ISERROR(SEARCH($Y$2,Séquences!$W$263)),"",AG20))&amp;" "&amp;IF(AH20="","",IF(ISERROR(SEARCH($Y$2,Séquences!$W$306)),"",AH20))&amp;" "&amp;IF(AI20="","",IF(ISERROR(SEARCH($Y$2,Séquences!$W$349)),"",AI20))&amp;" "&amp;IF(AJ20="","",IF(ISERROR(SEARCH($Y$2,Séquences!$W$392)),"",AJ20))&amp;" "&amp;IF(AK20="","",IF(ISERROR(SEARCH($Y$2,Séquences!$W$435)),"",AK20)))</f>
        <v>.</v>
      </c>
      <c r="Z20" s="430" t="str">
        <f>IF(ISERROR(SEARCH($Z$3,C20)),".",IF(AB20="","",IF(ISERROR(SEARCH($Z$2,Séquences!$W$44)),"",AB20))&amp;" "&amp;IF(AC20="","",IF(ISERROR(SEARCH($Z$2,Séquences!$W$88)),"",AC20))&amp;" "&amp;IF(AD20="","",IF(ISERROR(SEARCH($Z$2,Séquences!$W$131)),"",AD20))&amp;" "&amp;IF(AE20="","",IF(ISERROR(SEARCH($Z$2,Séquences!$W$175)),"",AE20))&amp;" "&amp;IF(AF20="","",IF(ISERROR(SEARCH($Z$2,Séquences!$W$219)),"",AF20))&amp;" "&amp;IF(AG20="","",IF(ISERROR(SEARCH($Z$2,Séquences!$W$263)),"",AG20))&amp;" "&amp;IF(AH20="","",IF(ISERROR(SEARCH($Z$2,Séquences!$W$306)),"",AH20))&amp;" "&amp;IF(AI20="","",IF(ISERROR(SEARCH($Z$2,Séquences!$W$349)),"",AI20))&amp;" "&amp;IF(AJ20="","",IF(ISERROR(SEARCH($Z$2,Séquences!$W$392)),"",AJ20))&amp;" "&amp;IF(AK20="","",IF(ISERROR(SEARCH($Z$2,Séquences!$W$435)),"",AK20)))</f>
        <v>.</v>
      </c>
      <c r="AA20" s="206">
        <f>+COUNTA(E20:Z20)</f>
        <v>22</v>
      </c>
      <c r="AB20" s="207" t="str">
        <f>IF(ISERROR(SEARCH($A$19,Séquences!$W$44)),"",IF(ISERROR(SEARCH(A20,Séquences!$W$44)),"",Séquences!$X$44))</f>
        <v/>
      </c>
      <c r="AC20" s="207" t="str">
        <f>IF(ISERROR(SEARCH($A$19,Séquences!$W$88)),"",IF(ISERROR(SEARCH(A20,Séquences!$W$88)),"",Séquences!$X$88))</f>
        <v>S2</v>
      </c>
      <c r="AD20" s="207" t="str">
        <f>IF(ISERROR(SEARCH($A$19,Séquences!$W$131)),"",IF(ISERROR(SEARCH(A20,Séquences!$W$131)),"",Séquences!$X$131))</f>
        <v/>
      </c>
      <c r="AE20" s="207" t="str">
        <f>IF(ISERROR(SEARCH($A$19,Séquences!$W$175)),"",IF(ISERROR(SEARCH(A20,Séquences!$W$175)),"",Séquences!$X$175))</f>
        <v/>
      </c>
      <c r="AF20" s="207" t="str">
        <f>IF(ISERROR(SEARCH($A$19,Séquences!$W$219)),"",IF(ISERROR(SEARCH(A20,Séquences!$W$219)),"",Séquences!$X$219))</f>
        <v/>
      </c>
      <c r="AG20" s="207" t="str">
        <f>IF(ISERROR(SEARCH($A$19,Séquences!$W$263)),"",IF(ISERROR(SEARCH(A20,Séquences!$W$263)),"",Séquences!$X$263))</f>
        <v/>
      </c>
      <c r="AH20" s="207" t="str">
        <f>IF(ISERROR(SEARCH($A$19,Séquences!$W$306)),"",IF(ISERROR(SEARCH(A20,Séquences!$W$306)),"",Séquences!$X$306))</f>
        <v>S7</v>
      </c>
      <c r="AI20" s="207" t="str">
        <f>IF(ISERROR(SEARCH($A$19,Séquences!$W$349)),"",IF(ISERROR(SEARCH(A20,Séquences!$W$349)),"",Séquences!$X$349))</f>
        <v/>
      </c>
      <c r="AJ20" s="207" t="str">
        <f>IF(ISERROR(SEARCH($A$19,Séquences!$W$392)),"",IF(ISERROR(SEARCH(A20,Séquences!$W$392)),"",Séquences!$X$392))</f>
        <v/>
      </c>
      <c r="AK20" s="207" t="str">
        <f>IF(ISERROR(SEARCH($A$19,Séquences!$W$435)),"",IF(ISERROR(SEARCH(A20,Séquences!$W$435)),"",Séquences!$X$435))</f>
        <v/>
      </c>
    </row>
    <row r="21" spans="1:368" ht="39" customHeight="1">
      <c r="A21" s="628" t="str">
        <f>'Objectifs et Compétences'!D18</f>
        <v xml:space="preserve">CO4.2. Décrire le fonctionnement et/ou l’exploitation d’un produit en utilisant l'outil de description le plus pertinent </v>
      </c>
      <c r="B21" s="629"/>
      <c r="C21" s="310" t="str">
        <f>'Objectifs et Compétences'!I18</f>
        <v xml:space="preserve">1.1. / 1.2. / 2.1. / 2.2. / 2.3. / 2.4. / 4.1. </v>
      </c>
      <c r="D21" s="352" t="s">
        <v>731</v>
      </c>
      <c r="E21" s="429" t="str">
        <f>IF(ISERROR(SEARCH($E$3,C21)),".",IF(AB21="","",IF(ISERROR(SEARCH($E$2,Séquences!$W$44)),"",AB21))&amp;" "&amp;IF(AC21="","",IF(ISERROR(SEARCH($E$2,Séquences!$W$88)),"",AC21))&amp;" "&amp;IF(AD21="","",IF(ISERROR(SEARCH($E$2,Séquences!$W$131)),"",AD21))&amp;" "&amp;IF(AE21="","",IF(ISERROR(SEARCH($E$2,Séquences!$W$175)),"",AE21))&amp;" "&amp;IF(AF21="","",IF(ISERROR(SEARCH($E$2,Séquences!$W$219)),"",AF21))&amp;" "&amp;IF(AG21="","",IF(ISERROR(SEARCH($E$2,Séquences!$W$263)),"",AG21))&amp;" "&amp;IF(AH21="","",IF(ISERROR(SEARCH($E$2,Séquences!$W$306)),"",AH21))&amp;" "&amp;IF(AI21="","",IF(ISERROR(SEARCH($E$2,Séquences!$W$349)),"",AI21))&amp;" "&amp;IF(AJ21="","",IF(ISERROR(SEARCH($E$2,Séquences!$W$392)),"",AJ21))&amp;" "&amp;IF(AK21="","",IF(ISERROR(SEARCH($E$2,Séquences!$W$435)),"",AK21)))</f>
        <v xml:space="preserve">        S9 </v>
      </c>
      <c r="F21" s="430" t="str">
        <f>IF(ISERROR(SEARCH($F$3,C21)),".",IF(AB21="","",IF(ISERROR(SEARCH($F$2,Séquences!$W$44)),"",AB21))&amp;" "&amp;IF(AC21="","",IF(ISERROR(SEARCH($F$2,Séquences!$W$88)),"",AC21))&amp;" "&amp;IF(AD21="","",IF(ISERROR(SEARCH($F$2,Séquences!$W$131)),"",AD21))&amp;" "&amp;IF(AE21="","",IF(ISERROR(SEARCH($F$2,Séquences!$W$175)),"",AE21))&amp;" "&amp;IF(AF21="","",IF(ISERROR(SEARCH($F$2,Séquences!$W$219)),"",AF21))&amp;" "&amp;IF(AG21="","",IF(ISERROR(SEARCH($F$2,Séquences!$W$263)),"",AG21))&amp;" "&amp;IF(AH21="","",IF(ISERROR(SEARCH($F$2,Séquences!$W$306)),"",AH21))&amp;" "&amp;IF(AI21="","",IF(ISERROR(SEARCH($F$2,Séquences!$W$349)),"",AI21))&amp;" "&amp;IF(AJ21="","",IF(ISERROR(SEARCH($F$2,Séquences!$W$392)),"",AJ21))&amp;" "&amp;IF(AK21="","",IF(ISERROR(SEARCH($F$2,Séquences!$W$435)),"",AK21)))</f>
        <v xml:space="preserve">         </v>
      </c>
      <c r="G21" s="430" t="str">
        <f>IF(ISERROR(SEARCH($G$3,C21)),".",IF(AB21="","",IF(ISERROR(SEARCH($G$2,Séquences!$W$44)),"",AB21))&amp;" "&amp;IF(AC21="","",IF(ISERROR(SEARCH($G$2,Séquences!$W$88)),"",AC21))&amp;" "&amp;IF(AD21="","",IF(ISERROR(SEARCH($G$2,Séquences!$W$131)),"",AD21))&amp;" "&amp;IF(AE21="","",IF(ISERROR(SEARCH($G$2,Séquences!$W$175)),"",AE21))&amp;" "&amp;IF(AF21="","",IF(ISERROR(SEARCH($G$2,Séquences!$W$219)),"",AF21))&amp;" "&amp;IF(AG21="","",IF(ISERROR(SEARCH($G$2,Séquences!$W$263)),"",AG21))&amp;" "&amp;IF(AH21="","",IF(ISERROR(SEARCH($G$2,Séquences!$W$306)),"",AH21))&amp;" "&amp;IF(AI21="","",IF(ISERROR(SEARCH($G$2,Séquences!$W$349)),"",AI21))&amp;" "&amp;IF(AJ21="","",IF(ISERROR(SEARCH($G$2,Séquences!$W$392)),"",AJ21))&amp;" "&amp;IF(AK21="","",IF(ISERROR(SEARCH($G$2,Séquences!$W$435)),"",AK21)))</f>
        <v>.</v>
      </c>
      <c r="H21" s="430" t="str">
        <f>IF(ISERROR(SEARCH($H$3,C21)),".",IF(AB21="","",IF(ISERROR(SEARCH($H$2,Séquences!$W$44)),"",AB21))&amp;" "&amp;IF(AC21="","",IF(ISERROR(SEARCH($H$2,Séquences!$W$88)),"",AC21))&amp;" "&amp;IF(AD21="","",IF(ISERROR(SEARCH($H$2,Séquences!$W$131)),"",AD21))&amp;" "&amp;IF(AE21="","",IF(ISERROR(SEARCH($H$2,Séquences!$W$175)),"",AE21))&amp;" "&amp;IF(AF21="","",IF(ISERROR(SEARCH($H$2,Séquences!$W$219)),"",AF21))&amp;" "&amp;IF(AG21="","",IF(ISERROR(SEARCH($H$2,Séquences!$W$263)),"",AG21))&amp;" "&amp;IF(AH21="","",IF(ISERROR(SEARCH($H$2,Séquences!$W$306)),"",AH21))&amp;" "&amp;IF(AI21="","",IF(ISERROR(SEARCH($H$2,Séquences!$W$349)),"",AI21))&amp;" "&amp;IF(AJ21="","",IF(ISERROR(SEARCH($H$2,Séquences!$W$392)),"",AJ21))&amp;" "&amp;IF(AK21="","",IF(ISERROR(SEARCH($H$2,Séquences!$W$435)),"",AK21)))</f>
        <v>.</v>
      </c>
      <c r="I21" s="431" t="str">
        <f>IF(ISERROR(SEARCH($I$3,C21)),".",IF(AB21="","",IF(ISERROR(SEARCH($I$2,Séquences!$W$44)),"",AB21))&amp;" "&amp;IF(AC21="","",IF(ISERROR(SEARCH($I$2,Séquences!$W$88)),"",AC21))&amp;" "&amp;IF(AD21="","",IF(ISERROR(SEARCH($I$2,Séquences!$W$131)),"",AD21))&amp;" "&amp;IF(AE21="","",IF(ISERROR(SEARCH($I$2,Séquences!$W$175)),"",AE21))&amp;" "&amp;IF(AF21="","",IF(ISERROR(SEARCH($I$2,Séquences!$W$219)),"",AF21))&amp;" "&amp;IF(AG21="","",IF(ISERROR(SEARCH($I$2,Séquences!$W$263)),"",AG21))&amp;" "&amp;IF(AH21="","",IF(ISERROR(SEARCH($I$2,Séquences!$W$306)),"",AH21))&amp;" "&amp;IF(AI21="","",IF(ISERROR(SEARCH($I$2,Séquences!$W$349)),"",AI21))&amp;" "&amp;IF(AJ21="","",IF(ISERROR(SEARCH($I$2,Séquences!$W$392)),"",AJ21))&amp;" "&amp;IF(AK21="","",IF(ISERROR(SEARCH($I$2,Séquences!$W$435)),"",AK21)))</f>
        <v>.</v>
      </c>
      <c r="J21" s="365" t="str">
        <f>IF(ISERROR(SEARCH($J$3,C21)),".",IF(AB21="","",IF(ISERROR(SEARCH($J$2,Séquences!$W$44)),"",AB21))&amp;" "&amp;IF(AC21="","",IF(ISERROR(SEARCH($J$2,Séquences!$W$88)),"",AC21))&amp;" "&amp;IF(AD21="","",IF(ISERROR(SEARCH($J$2,Séquences!$W$131)),"",AD21))&amp;" "&amp;IF(AE21="","",IF(ISERROR(SEARCH($J$2,Séquences!$W$175)),"",AE21))&amp;" "&amp;IF(AF21="","",IF(ISERROR(SEARCH($J$2,Séquences!$W$219)),"",AF21))&amp;" "&amp;IF(AG21="","",IF(ISERROR(SEARCH($J$2,Séquences!$W$263)),"",AG21))&amp;" "&amp;IF(AH21="","",IF(ISERROR(SEARCH($J$2,Séquences!$W$306)),"",AH21))&amp;" "&amp;IF(AI21="","",IF(ISERROR(SEARCH($J$2,Séquences!$W$349)),"",AI21))&amp;" "&amp;IF(AJ21="","",IF(ISERROR(SEARCH($J$2,Séquences!$W$392)),"",AJ21))&amp;" "&amp;IF(AK21="","",IF(ISERROR(SEARCH($J$2,Séquences!$W$435)),"",AK21)))</f>
        <v xml:space="preserve">         </v>
      </c>
      <c r="K21" s="430" t="str">
        <f>IF(ISERROR(SEARCH($K$3,C21)),".",IF(AB21="","",IF(ISERROR(SEARCH($K$2,Séquences!$W$44)),"",AB21))&amp;" "&amp;IF(AC21="","",IF(ISERROR(SEARCH($K$2,Séquences!$W$88)),"",AC21))&amp;" "&amp;IF(AD21="","",IF(ISERROR(SEARCH($K$2,Séquences!$W$131)),"",AD21))&amp;" "&amp;IF(AE21="","",IF(ISERROR(SEARCH($K$2,Séquences!$W$175)),"",AE21))&amp;" "&amp;IF(AF21="","",IF(ISERROR(SEARCH($K$2,Séquences!$W$219)),"",AF21))&amp;" "&amp;IF(AG21="","",IF(ISERROR(SEARCH($K$2,Séquences!$W$263)),"",AG21))&amp;" "&amp;IF(AH21="","",IF(ISERROR(SEARCH($K$2,Séquences!$W$306)),"",AH21))&amp;" "&amp;IF(AI21="","",IF(ISERROR(SEARCH($K$2,Séquences!$W$349)),"",AI21))&amp;" "&amp;IF(AJ21="","",IF(ISERROR(SEARCH($K$2,Séquences!$W$392)),"",AJ21))&amp;" "&amp;IF(AK21="","",IF(ISERROR(SEARCH($K$2,Séquences!$W$435)),"",AK21)))</f>
        <v xml:space="preserve">         S10</v>
      </c>
      <c r="L21" s="430" t="str">
        <f>IF(ISERROR(SEARCH($L$3,C21)),".",IF(AB21="","",IF(ISERROR(SEARCH($L$2,Séquences!$W$44)),"",AB21))&amp;" "&amp;IF(AC21="","",IF(ISERROR(SEARCH($L$2,Séquences!$W$88)),"",AC21))&amp;" "&amp;IF(AD21="","",IF(ISERROR(SEARCH($L$2,Séquences!$W$131)),"",AD21))&amp;" "&amp;IF(AE21="","",IF(ISERROR(SEARCH($L$2,Séquences!$W$175)),"",AE21))&amp;" "&amp;IF(AF21="","",IF(ISERROR(SEARCH($L$2,Séquences!$W$219)),"",AF21))&amp;" "&amp;IF(AG21="","",IF(ISERROR(SEARCH($L$2,Séquences!$W$263)),"",AG21))&amp;" "&amp;IF(AH21="","",IF(ISERROR(SEARCH($L$2,Séquences!$W$306)),"",AH21))&amp;" "&amp;IF(AI21="","",IF(ISERROR(SEARCH($L$2,Séquences!$W$349)),"",AI21))&amp;" "&amp;IF(AJ21="","",IF(ISERROR(SEARCH($L$2,Séquences!$W$392)),"",AJ21))&amp;" "&amp;IF(AK21="","",IF(ISERROR(SEARCH($L$2,Séquences!$W$435)),"",AK21)))</f>
        <v xml:space="preserve">        S9 </v>
      </c>
      <c r="M21" s="431" t="str">
        <f>IF(ISERROR(SEARCH($M$3,C21)),".",IF(AB21="","",IF(ISERROR(SEARCH($M$2,Séquences!$W$44)),"",AB21))&amp;" "&amp;IF(AC21="","",IF(ISERROR(SEARCH($M$2,Séquences!$W$88)),"",AC21))&amp;" "&amp;IF(AD21="","",IF(ISERROR(SEARCH($M$2,Séquences!$W$131)),"",AD21))&amp;" "&amp;IF(AE21="","",IF(ISERROR(SEARCH($M$2,Séquences!$W$175)),"",AE21))&amp;" "&amp;IF(AF21="","",IF(ISERROR(SEARCH($M$2,Séquences!$W$219)),"",AF21))&amp;" "&amp;IF(AG21="","",IF(ISERROR(SEARCH($M$2,Séquences!$W$263)),"",AG21))&amp;" "&amp;IF(AH21="","",IF(ISERROR(SEARCH($M$2,Séquences!$W$306)),"",AH21))&amp;" "&amp;IF(AI21="","",IF(ISERROR(SEARCH($M$2,Séquences!$W$349)),"",AI21))&amp;" "&amp;IF(AJ21="","",IF(ISERROR(SEARCH($M$2,Séquences!$W$392)),"",AJ21))&amp;" "&amp;IF(AK21="","",IF(ISERROR(SEARCH($M$2,Séquences!$W$435)),"",AK21)))</f>
        <v xml:space="preserve">        S9 </v>
      </c>
      <c r="N21" s="365" t="str">
        <f>IF(ISERROR(SEARCH($N$3,C21)),".",IF(AB21="","",IF(ISERROR(SEARCH($N$2,Séquences!$W$44)),"",AB21))&amp;" "&amp;IF(AC21="","",IF(ISERROR(SEARCH($N$2,Séquences!$W$88)),"",AC21))&amp;" "&amp;IF(AD21="","",IF(ISERROR(SEARCH($N$2,Séquences!$W$131)),"",AD21))&amp;" "&amp;IF(AE21="","",IF(ISERROR(SEARCH($N$2,Séquences!$W$175)),"",AE21))&amp;" "&amp;IF(AF21="","",IF(ISERROR(SEARCH($N$2,Séquences!$W$219)),"",AF21))&amp;" "&amp;IF(AG21="","",IF(ISERROR(SEARCH($N$2,Séquences!$W$263)),"",AG21))&amp;" "&amp;IF(AH21="","",IF(ISERROR(SEARCH($N$2,Séquences!$W$306)),"",AH21))&amp;" "&amp;IF(AI21="","",IF(ISERROR(SEARCH($N$2,Séquences!$W$349)),"",AI21))&amp;" "&amp;IF(AJ21="","",IF(ISERROR(SEARCH($N$2,Séquences!$W$392)),"",AJ21))&amp;" "&amp;IF(AK21="","",IF(ISERROR(SEARCH($N$2,Séquences!$W$435)),"",AK21)))</f>
        <v>.</v>
      </c>
      <c r="O21" s="430" t="str">
        <f>IF(ISERROR(SEARCH($O$3,C21)),".",IF(AB21="","",IF(ISERROR(SEARCH($O$2,Séquences!$W$44)),"",AB21))&amp;" "&amp;IF(AC21="","",IF(ISERROR(SEARCH($O$2,Séquences!$W$88)),"",AC21))&amp;" "&amp;IF(AD21="","",IF(ISERROR(SEARCH($O$2,Séquences!$W$131)),"",AD21))&amp;" "&amp;IF(AE21="","",IF(ISERROR(SEARCH($O$2,Séquences!$W$175)),"",AE21))&amp;" "&amp;IF(AF21="","",IF(ISERROR(SEARCH($O$2,Séquences!$W$219)),"",AF21))&amp;" "&amp;IF(AG21="","",IF(ISERROR(SEARCH($O$2,Séquences!$W$263)),"",AG21))&amp;" "&amp;IF(AH21="","",IF(ISERROR(SEARCH($O$2,Séquences!$W$306)),"",AH21))&amp;" "&amp;IF(AI21="","",IF(ISERROR(SEARCH($O$2,Séquences!$W$349)),"",AI21))&amp;" "&amp;IF(AJ21="","",IF(ISERROR(SEARCH($O$2,Séquences!$W$392)),"",AJ21))&amp;" "&amp;IF(AK21="","",IF(ISERROR(SEARCH($O$2,Séquences!$W$435)),"",AK21)))</f>
        <v>.</v>
      </c>
      <c r="P21" s="430" t="str">
        <f>IF(ISERROR(SEARCH($P$3,C21)),".",IF(AB21="","",IF(ISERROR(SEARCH($P$2,Séquences!$W$44)),"",AB21))&amp;" "&amp;IF(AC21="","",IF(ISERROR(SEARCH($P$2,Séquences!$W$88)),"",AC21))&amp;" "&amp;IF(AD21="","",IF(ISERROR(SEARCH($P$2,Séquences!$W$131)),"",AD21))&amp;" "&amp;IF(AE21="","",IF(ISERROR(SEARCH($P$2,Séquences!$W$175)),"",AE21))&amp;" "&amp;IF(AF21="","",IF(ISERROR(SEARCH($P$2,Séquences!$W$219)),"",AF21))&amp;" "&amp;IF(AG21="","",IF(ISERROR(SEARCH($P$2,Séquences!$W$263)),"",AG21))&amp;" "&amp;IF(AH21="","",IF(ISERROR(SEARCH($P$2,Séquences!$W$306)),"",AH21))&amp;" "&amp;IF(AI21="","",IF(ISERROR(SEARCH($P$2,Séquences!$W$349)),"",AI21))&amp;" "&amp;IF(AJ21="","",IF(ISERROR(SEARCH($P$2,Séquences!$W$392)),"",AJ21))&amp;" "&amp;IF(AK21="","",IF(ISERROR(SEARCH($P$2,Séquences!$W$435)),"",AK21)))</f>
        <v>.</v>
      </c>
      <c r="Q21" s="431" t="str">
        <f>IF(ISERROR(SEARCH($Q$3,C21)),".",IF(AB21="","",IF(ISERROR(SEARCH($Q$2,Séquences!$W$44)),"",AB21))&amp;" "&amp;IF(AC21="","",IF(ISERROR(SEARCH($Q$2,Séquences!$W$88)),"",AC21))&amp;" "&amp;IF(AD21="","",IF(ISERROR(SEARCH($Q$2,Séquences!$W$131)),"",AD21))&amp;" "&amp;IF(AE21="","",IF(ISERROR(SEARCH($Q$2,Séquences!$W$175)),"",AE21))&amp;" "&amp;IF(AF21="","",IF(ISERROR(SEARCH($Q$2,Séquences!$W$219)),"",AF21))&amp;" "&amp;IF(AG21="","",IF(ISERROR(SEARCH($Q$2,Séquences!$W$263)),"",AG21))&amp;" "&amp;IF(AH21="","",IF(ISERROR(SEARCH($Q$2,Séquences!$W$306)),"",AH21))&amp;" "&amp;IF(AI21="","",IF(ISERROR(SEARCH($Q$2,Séquences!$W$349)),"",AI21))&amp;" "&amp;IF(AJ21="","",IF(ISERROR(SEARCH($Q$2,Séquences!$W$392)),"",AJ21))&amp;" "&amp;IF(AK21="","",IF(ISERROR(SEARCH($Q$2,Séquences!$W$435)),"",AK21)))</f>
        <v>.</v>
      </c>
      <c r="R21" s="365" t="str">
        <f>IF(ISERROR(SEARCH($R$3,C21)),".",IF(AB21="","",IF(ISERROR(SEARCH($R$2,Séquences!$W$44)),"",AB21))&amp;" "&amp;IF(AC21="","",IF(ISERROR(SEARCH($R$2,Séquences!$W$88)),"",AC21))&amp;" "&amp;IF(AD21="","",IF(ISERROR(SEARCH($R$2,Séquences!$W$131)),"",AD21))&amp;" "&amp;IF(AE21="","",IF(ISERROR(SEARCH($R$2,Séquences!$W$175)),"",AE21))&amp;" "&amp;IF(AF21="","",IF(ISERROR(SEARCH($R$2,Séquences!$W$219)),"",AF21))&amp;" "&amp;IF(AG21="","",IF(ISERROR(SEARCH($R$2,Séquences!$W$263)),"",AG21))&amp;" "&amp;IF(AH21="","",IF(ISERROR(SEARCH($R$2,Séquences!$W$306)),"",AH21))&amp;" "&amp;IF(AI21="","",IF(ISERROR(SEARCH($R$2,Séquences!$W$349)),"",AI21))&amp;" "&amp;IF(AJ21="","",IF(ISERROR(SEARCH($R$2,Séquences!$W$392)),"",AJ21))&amp;" "&amp;IF(AK21="","",IF(ISERROR(SEARCH($R$2,Séquences!$W$435)),"",AK21)))</f>
        <v xml:space="preserve">        S9 S10</v>
      </c>
      <c r="S21" s="430" t="str">
        <f>IF(ISERROR(SEARCH($S$3,C21)),".",IF(AB21="","",IF(ISERROR(SEARCH($S$2,Séquences!$W$44)),"",AB21))&amp;" "&amp;IF(AC21="","",IF(ISERROR(SEARCH($S$2,Séquences!$W$88)),"",AC21))&amp;" "&amp;IF(AD21="","",IF(ISERROR(SEARCH($S$2,Séquences!$W$131)),"",AD21))&amp;" "&amp;IF(AE21="","",IF(ISERROR(SEARCH($S$2,Séquences!$W$175)),"",AE21))&amp;" "&amp;IF(AF21="","",IF(ISERROR(SEARCH($S$2,Séquences!$W$219)),"",AF21))&amp;" "&amp;IF(AG21="","",IF(ISERROR(SEARCH($S$2,Séquences!$W$263)),"",AG21))&amp;" "&amp;IF(AH21="","",IF(ISERROR(SEARCH($S$2,Séquences!$W$306)),"",AH21))&amp;" "&amp;IF(AI21="","",IF(ISERROR(SEARCH($S$2,Séquences!$W$349)),"",AI21))&amp;" "&amp;IF(AJ21="","",IF(ISERROR(SEARCH($S$2,Séquences!$W$392)),"",AJ21))&amp;" "&amp;IF(AK21="","",IF(ISERROR(SEARCH($S$2,Séquences!$W$435)),"",AK21)))</f>
        <v>.</v>
      </c>
      <c r="T21" s="431" t="str">
        <f>IF(ISERROR(SEARCH($T$3,C21)),".",IF(AB21="","",IF(ISERROR(SEARCH($T$2,Séquences!$W$44)),"",AB21))&amp;" "&amp;IF(AC21="","",IF(ISERROR(SEARCH($T$2,Séquences!$W$88)),"",AC21))&amp;" "&amp;IF(AD21="","",IF(ISERROR(SEARCH($T$2,Séquences!$W$131)),"",AD21))&amp;" "&amp;IF(AE21="","",IF(ISERROR(SEARCH($T$2,Séquences!$W$175)),"",AE21))&amp;" "&amp;IF(AF21="","",IF(ISERROR(SEARCH($T$2,Séquences!$W$219)),"",AF21))&amp;" "&amp;IF(AG21="","",IF(ISERROR(SEARCH($T$2,Séquences!$W$263)),"",AG21))&amp;" "&amp;IF(AH21="","",IF(ISERROR(SEARCH($T$2,Séquences!$W$306)),"",AH21))&amp;" "&amp;IF(AI21="","",IF(ISERROR(SEARCH($T$2,Séquences!$W$349)),"",AI21))&amp;" "&amp;IF(AJ21="","",IF(ISERROR(SEARCH($T$2,Séquences!$W$392)),"",AJ21))&amp;" "&amp;IF(AK21="","",IF(ISERROR(SEARCH($T$2,Séquences!$W$435)),"",AK21)))</f>
        <v>.</v>
      </c>
      <c r="U21" s="365" t="str">
        <f>IF(ISERROR(SEARCH($U$3,C21)),".",IF(AB21="","",IF(ISERROR(SEARCH($U$2,Séquences!$W$44)),"",AB21))&amp;" "&amp;IF(AC21="","",IF(ISERROR(SEARCH($U$2,Séquences!$W$88)),"",AC21))&amp;" "&amp;IF(AD21="","",IF(ISERROR(SEARCH($U$2,Séquences!$W$131)),"",AD21))&amp;" "&amp;IF(AE21="","",IF(ISERROR(SEARCH($U$2,Séquences!$W$175)),"",AE21))&amp;" "&amp;IF(AF21="","",IF(ISERROR(SEARCH($U$2,Séquences!$W$219)),"",AF21))&amp;" "&amp;IF(AG21="","",IF(ISERROR(SEARCH($U$2,Séquences!$W$263)),"",AG21))&amp;" "&amp;IF(AH21="","",IF(ISERROR(SEARCH($U$2,Séquences!$W$306)),"",AH21))&amp;" "&amp;IF(AI21="","",IF(ISERROR(SEARCH($U$2,Séquences!$W$349)),"",AI21))&amp;" "&amp;IF(AJ21="","",IF(ISERROR(SEARCH($U$2,Séquences!$W$392)),"",AJ21))&amp;" "&amp;IF(AK21="","",IF(ISERROR(SEARCH($U$2,Séquences!$W$435)),"",AK21)))</f>
        <v>.</v>
      </c>
      <c r="V21" s="430" t="str">
        <f>IF(ISERROR(SEARCH($V$3,C21)),".",IF(AB21="","",IF(ISERROR(SEARCH($V$2,Séquences!$W$44)),"",AB21))&amp;" "&amp;IF(AC21="","",IF(ISERROR(SEARCH($V$2,Séquences!$W$88)),"",AC21))&amp;" "&amp;IF(AD21="","",IF(ISERROR(SEARCH($V$2,Séquences!$W$131)),"",AD21))&amp;" "&amp;IF(AE21="","",IF(ISERROR(SEARCH($V$2,Séquences!$W$175)),"",AE21))&amp;" "&amp;IF(AF21="","",IF(ISERROR(SEARCH($V$2,Séquences!$W$219)),"",AF21))&amp;" "&amp;IF(AG21="","",IF(ISERROR(SEARCH($V$2,Séquences!$W$263)),"",AG21))&amp;" "&amp;IF(AH21="","",IF(ISERROR(SEARCH($V$2,Séquences!$W$306)),"",AH21))&amp;" "&amp;IF(AI21="","",IF(ISERROR(SEARCH($V$2,Séquences!$W$349)),"",AI21))&amp;" "&amp;IF(AJ21="","",IF(ISERROR(SEARCH($V$2,Séquences!$W$392)),"",AJ21))&amp;" "&amp;IF(AK21="","",IF(ISERROR(SEARCH($V$2,Séquences!$W$435)),"",AK21)))</f>
        <v>.</v>
      </c>
      <c r="W21" s="431" t="str">
        <f>IF(ISERROR(SEARCH($W$3,C21)),".",IF(AB21="","",IF(ISERROR(SEARCH($W$2,Séquences!$W$44)),"",AB21))&amp;" "&amp;IF(AC21="","",IF(ISERROR(SEARCH($W$2,Séquences!$W$88)),"",AC21))&amp;" "&amp;IF(AD21="","",IF(ISERROR(SEARCH($W$2,Séquences!$W$131)),"",AD21))&amp;" "&amp;IF(AE21="","",IF(ISERROR(SEARCH($W$2,Séquences!$W$175)),"",AE21))&amp;" "&amp;IF(AF21="","",IF(ISERROR(SEARCH($W$2,Séquences!$W$219)),"",AF21))&amp;" "&amp;IF(AG21="","",IF(ISERROR(SEARCH($W$2,Séquences!$W$263)),"",AG21))&amp;" "&amp;IF(AH21="","",IF(ISERROR(SEARCH($W$2,Séquences!$W$306)),"",AH21))&amp;" "&amp;IF(AI21="","",IF(ISERROR(SEARCH($W$2,Séquences!$W$349)),"",AI21))&amp;" "&amp;IF(AJ21="","",IF(ISERROR(SEARCH($W$2,Séquences!$W$392)),"",AJ21))&amp;" "&amp;IF(AK21="","",IF(ISERROR(SEARCH($W$2,Séquences!$W$435)),"",AK21)))</f>
        <v>.</v>
      </c>
      <c r="X21" s="365" t="str">
        <f>IF(ISERROR(SEARCH($X$3,C21)),".",IF(AB21="","",IF(ISERROR(SEARCH($X$2,Séquences!$W$44)),"",AB21))&amp;" "&amp;IF(AC21="","",IF(ISERROR(SEARCH($X$2,Séquences!$W$88)),"",AC21))&amp;" "&amp;IF(AD21="","",IF(ISERROR(SEARCH($X$2,Séquences!$W$131)),"",AD21))&amp;" "&amp;IF(AE21="","",IF(ISERROR(SEARCH($X$2,Séquences!$W$175)),"",AE21))&amp;" "&amp;IF(AF21="","",IF(ISERROR(SEARCH($X$2,Séquences!$W$219)),"",AF21))&amp;" "&amp;IF(AG21="","",IF(ISERROR(SEARCH($X$2,Séquences!$W$263)),"",AG21))&amp;" "&amp;IF(AH21="","",IF(ISERROR(SEARCH($X$2,Séquences!$W$306)),"",AH21))&amp;" "&amp;IF(AI21="","",IF(ISERROR(SEARCH($X$2,Séquences!$W$349)),"",AI21))&amp;" "&amp;IF(AJ21="","",IF(ISERROR(SEARCH($X$2,Séquences!$W$392)),"",AJ21))&amp;" "&amp;IF(AK21="","",IF(ISERROR(SEARCH($X$2,Séquences!$W$435)),"",AK21)))</f>
        <v>.</v>
      </c>
      <c r="Y21" s="430" t="str">
        <f>IF(ISERROR(SEARCH($Y$3,C21)),".",IF(AB21="","",IF(ISERROR(SEARCH($Y$2,Séquences!$W$44)),"",AB21))&amp;" "&amp;IF(AC21="","",IF(ISERROR(SEARCH($Y$2,Séquences!$W$88)),"",AC21))&amp;" "&amp;IF(AD21="","",IF(ISERROR(SEARCH($Y$2,Séquences!$W$131)),"",AD21))&amp;" "&amp;IF(AE21="","",IF(ISERROR(SEARCH($Y$2,Séquences!$W$175)),"",AE21))&amp;" "&amp;IF(AF21="","",IF(ISERROR(SEARCH($Y$2,Séquences!$W$219)),"",AF21))&amp;" "&amp;IF(AG21="","",IF(ISERROR(SEARCH($Y$2,Séquences!$W$263)),"",AG21))&amp;" "&amp;IF(AH21="","",IF(ISERROR(SEARCH($Y$2,Séquences!$W$306)),"",AH21))&amp;" "&amp;IF(AI21="","",IF(ISERROR(SEARCH($Y$2,Séquences!$W$349)),"",AI21))&amp;" "&amp;IF(AJ21="","",IF(ISERROR(SEARCH($Y$2,Séquences!$W$392)),"",AJ21))&amp;" "&amp;IF(AK21="","",IF(ISERROR(SEARCH($Y$2,Séquences!$W$435)),"",AK21)))</f>
        <v>.</v>
      </c>
      <c r="Z21" s="430" t="str">
        <f>IF(ISERROR(SEARCH($Z$3,C21)),".",IF(AB21="","",IF(ISERROR(SEARCH($Z$2,Séquences!$W$44)),"",AB21))&amp;" "&amp;IF(AC21="","",IF(ISERROR(SEARCH($Z$2,Séquences!$W$88)),"",AC21))&amp;" "&amp;IF(AD21="","",IF(ISERROR(SEARCH($Z$2,Séquences!$W$131)),"",AD21))&amp;" "&amp;IF(AE21="","",IF(ISERROR(SEARCH($Z$2,Séquences!$W$175)),"",AE21))&amp;" "&amp;IF(AF21="","",IF(ISERROR(SEARCH($Z$2,Séquences!$W$219)),"",AF21))&amp;" "&amp;IF(AG21="","",IF(ISERROR(SEARCH($Z$2,Séquences!$W$263)),"",AG21))&amp;" "&amp;IF(AH21="","",IF(ISERROR(SEARCH($Z$2,Séquences!$W$306)),"",AH21))&amp;" "&amp;IF(AI21="","",IF(ISERROR(SEARCH($Z$2,Séquences!$W$349)),"",AI21))&amp;" "&amp;IF(AJ21="","",IF(ISERROR(SEARCH($Z$2,Séquences!$W$392)),"",AJ21))&amp;" "&amp;IF(AK21="","",IF(ISERROR(SEARCH($Z$2,Séquences!$W$435)),"",AK21)))</f>
        <v>.</v>
      </c>
      <c r="AA21" s="206">
        <f>+COUNTA(E21:Z21)</f>
        <v>22</v>
      </c>
      <c r="AB21" s="207" t="str">
        <f>IF(ISERROR(SEARCH($A$19,Séquences!$W$44)),"",IF(ISERROR(SEARCH(A21,Séquences!$W$44)),"",Séquences!$X$44))</f>
        <v/>
      </c>
      <c r="AC21" s="207" t="str">
        <f>IF(ISERROR(SEARCH($A$19,Séquences!$W$88)),"",IF(ISERROR(SEARCH(A21,Séquences!$W$88)),"",Séquences!$X$88))</f>
        <v/>
      </c>
      <c r="AD21" s="207" t="str">
        <f>IF(ISERROR(SEARCH($A$19,Séquences!$W$131)),"",IF(ISERROR(SEARCH(A21,Séquences!$W$131)),"",Séquences!$X$131))</f>
        <v/>
      </c>
      <c r="AE21" s="207" t="str">
        <f>IF(ISERROR(SEARCH($A$19,Séquences!$W$175)),"",IF(ISERROR(SEARCH(A21,Séquences!$W$175)),"",Séquences!$X$175))</f>
        <v/>
      </c>
      <c r="AF21" s="207" t="str">
        <f>IF(ISERROR(SEARCH($A$19,Séquences!$W$219)),"",IF(ISERROR(SEARCH(A21,Séquences!$W$219)),"",Séquences!$X$219))</f>
        <v/>
      </c>
      <c r="AG21" s="207" t="str">
        <f>IF(ISERROR(SEARCH($A$19,Séquences!$W$263)),"",IF(ISERROR(SEARCH(A21,Séquences!$W$263)),"",Séquences!$X$263))</f>
        <v/>
      </c>
      <c r="AH21" s="207" t="str">
        <f>IF(ISERROR(SEARCH($A$19,Séquences!$W$306)),"",IF(ISERROR(SEARCH(A21,Séquences!$W$306)),"",Séquences!$X$306))</f>
        <v/>
      </c>
      <c r="AI21" s="207" t="str">
        <f>IF(ISERROR(SEARCH($A$19,Séquences!$W$349)),"",IF(ISERROR(SEARCH(A21,Séquences!$W$349)),"",Séquences!$X$349))</f>
        <v/>
      </c>
      <c r="AJ21" s="207" t="str">
        <f>IF(ISERROR(SEARCH($A$19,Séquences!$W$392)),"",IF(ISERROR(SEARCH(A21,Séquences!$W$392)),"",Séquences!$X$392))</f>
        <v>S9</v>
      </c>
      <c r="AK21" s="207" t="str">
        <f>IF(ISERROR(SEARCH($A$19,Séquences!$W$435)),"",IF(ISERROR(SEARCH(A21,Séquences!$W$435)),"",Séquences!$X$435))</f>
        <v>S10</v>
      </c>
    </row>
    <row r="22" spans="1:368" ht="39" customHeight="1">
      <c r="A22" s="628" t="str">
        <f>'Objectifs et Compétences'!D19</f>
        <v xml:space="preserve">CO4.3. Présenter de manière argumentée des démarches, des résultats, y compris dans une langue étrangère </v>
      </c>
      <c r="B22" s="629"/>
      <c r="C22" s="310" t="str">
        <f>'Objectifs et Compétences'!I19</f>
        <v xml:space="preserve">1.1. / 1.2. / 4.1. / 4.2. / 6.2. </v>
      </c>
      <c r="D22" s="352" t="s">
        <v>731</v>
      </c>
      <c r="E22" s="429" t="str">
        <f>IF(ISERROR(SEARCH($E$3,C22)),".",IF(AB22="","",IF(ISERROR(SEARCH($E$2,Séquences!$W$44)),"",AB22))&amp;" "&amp;IF(AC22="","",IF(ISERROR(SEARCH($E$2,Séquences!$W$88)),"",AC22))&amp;" "&amp;IF(AD22="","",IF(ISERROR(SEARCH($E$2,Séquences!$W$131)),"",AD22))&amp;" "&amp;IF(AE22="","",IF(ISERROR(SEARCH($E$2,Séquences!$W$175)),"",AE22))&amp;" "&amp;IF(AF22="","",IF(ISERROR(SEARCH($E$2,Séquences!$W$219)),"",AF22))&amp;" "&amp;IF(AG22="","",IF(ISERROR(SEARCH($E$2,Séquences!$W$263)),"",AG22))&amp;" "&amp;IF(AH22="","",IF(ISERROR(SEARCH($E$2,Séquences!$W$306)),"",AH22))&amp;" "&amp;IF(AI22="","",IF(ISERROR(SEARCH($E$2,Séquences!$W$349)),"",AI22))&amp;" "&amp;IF(AJ22="","",IF(ISERROR(SEARCH($E$2,Séquences!$W$392)),"",AJ22))&amp;" "&amp;IF(AK22="","",IF(ISERROR(SEARCH($E$2,Séquences!$W$435)),"",AK22)))</f>
        <v xml:space="preserve">      S7   </v>
      </c>
      <c r="F22" s="430" t="str">
        <f>IF(ISERROR(SEARCH($F$3,C22)),".",IF(AB22="","",IF(ISERROR(SEARCH($F$2,Séquences!$W$44)),"",AB22))&amp;" "&amp;IF(AC22="","",IF(ISERROR(SEARCH($F$2,Séquences!$W$88)),"",AC22))&amp;" "&amp;IF(AD22="","",IF(ISERROR(SEARCH($F$2,Séquences!$W$131)),"",AD22))&amp;" "&amp;IF(AE22="","",IF(ISERROR(SEARCH($F$2,Séquences!$W$175)),"",AE22))&amp;" "&amp;IF(AF22="","",IF(ISERROR(SEARCH($F$2,Séquences!$W$219)),"",AF22))&amp;" "&amp;IF(AG22="","",IF(ISERROR(SEARCH($F$2,Séquences!$W$263)),"",AG22))&amp;" "&amp;IF(AH22="","",IF(ISERROR(SEARCH($F$2,Séquences!$W$306)),"",AH22))&amp;" "&amp;IF(AI22="","",IF(ISERROR(SEARCH($F$2,Séquences!$W$349)),"",AI22))&amp;" "&amp;IF(AJ22="","",IF(ISERROR(SEARCH($F$2,Séquences!$W$392)),"",AJ22))&amp;" "&amp;IF(AK22="","",IF(ISERROR(SEARCH($F$2,Séquences!$W$435)),"",AK22)))</f>
        <v xml:space="preserve">      S7   </v>
      </c>
      <c r="G22" s="430" t="str">
        <f>IF(ISERROR(SEARCH($G$3,C22)),".",IF(AB22="","",IF(ISERROR(SEARCH($G$2,Séquences!$W$44)),"",AB22))&amp;" "&amp;IF(AC22="","",IF(ISERROR(SEARCH($G$2,Séquences!$W$88)),"",AC22))&amp;" "&amp;IF(AD22="","",IF(ISERROR(SEARCH($G$2,Séquences!$W$131)),"",AD22))&amp;" "&amp;IF(AE22="","",IF(ISERROR(SEARCH($G$2,Séquences!$W$175)),"",AE22))&amp;" "&amp;IF(AF22="","",IF(ISERROR(SEARCH($G$2,Séquences!$W$219)),"",AF22))&amp;" "&amp;IF(AG22="","",IF(ISERROR(SEARCH($G$2,Séquences!$W$263)),"",AG22))&amp;" "&amp;IF(AH22="","",IF(ISERROR(SEARCH($G$2,Séquences!$W$306)),"",AH22))&amp;" "&amp;IF(AI22="","",IF(ISERROR(SEARCH($G$2,Séquences!$W$349)),"",AI22))&amp;" "&amp;IF(AJ22="","",IF(ISERROR(SEARCH($G$2,Séquences!$W$392)),"",AJ22))&amp;" "&amp;IF(AK22="","",IF(ISERROR(SEARCH($G$2,Séquences!$W$435)),"",AK22)))</f>
        <v>.</v>
      </c>
      <c r="H22" s="430" t="str">
        <f>IF(ISERROR(SEARCH($H$3,C22)),".",IF(AB22="","",IF(ISERROR(SEARCH($H$2,Séquences!$W$44)),"",AB22))&amp;" "&amp;IF(AC22="","",IF(ISERROR(SEARCH($H$2,Séquences!$W$88)),"",AC22))&amp;" "&amp;IF(AD22="","",IF(ISERROR(SEARCH($H$2,Séquences!$W$131)),"",AD22))&amp;" "&amp;IF(AE22="","",IF(ISERROR(SEARCH($H$2,Séquences!$W$175)),"",AE22))&amp;" "&amp;IF(AF22="","",IF(ISERROR(SEARCH($H$2,Séquences!$W$219)),"",AF22))&amp;" "&amp;IF(AG22="","",IF(ISERROR(SEARCH($H$2,Séquences!$W$263)),"",AG22))&amp;" "&amp;IF(AH22="","",IF(ISERROR(SEARCH($H$2,Séquences!$W$306)),"",AH22))&amp;" "&amp;IF(AI22="","",IF(ISERROR(SEARCH($H$2,Séquences!$W$349)),"",AI22))&amp;" "&amp;IF(AJ22="","",IF(ISERROR(SEARCH($H$2,Séquences!$W$392)),"",AJ22))&amp;" "&amp;IF(AK22="","",IF(ISERROR(SEARCH($H$2,Séquences!$W$435)),"",AK22)))</f>
        <v>.</v>
      </c>
      <c r="I22" s="431" t="str">
        <f>IF(ISERROR(SEARCH($I$3,C22)),".",IF(AB22="","",IF(ISERROR(SEARCH($I$2,Séquences!$W$44)),"",AB22))&amp;" "&amp;IF(AC22="","",IF(ISERROR(SEARCH($I$2,Séquences!$W$88)),"",AC22))&amp;" "&amp;IF(AD22="","",IF(ISERROR(SEARCH($I$2,Séquences!$W$131)),"",AD22))&amp;" "&amp;IF(AE22="","",IF(ISERROR(SEARCH($I$2,Séquences!$W$175)),"",AE22))&amp;" "&amp;IF(AF22="","",IF(ISERROR(SEARCH($I$2,Séquences!$W$219)),"",AF22))&amp;" "&amp;IF(AG22="","",IF(ISERROR(SEARCH($I$2,Séquences!$W$263)),"",AG22))&amp;" "&amp;IF(AH22="","",IF(ISERROR(SEARCH($I$2,Séquences!$W$306)),"",AH22))&amp;" "&amp;IF(AI22="","",IF(ISERROR(SEARCH($I$2,Séquences!$W$349)),"",AI22))&amp;" "&amp;IF(AJ22="","",IF(ISERROR(SEARCH($I$2,Séquences!$W$392)),"",AJ22))&amp;" "&amp;IF(AK22="","",IF(ISERROR(SEARCH($I$2,Séquences!$W$435)),"",AK22)))</f>
        <v>.</v>
      </c>
      <c r="J22" s="365" t="str">
        <f>IF(ISERROR(SEARCH($J$3,C22)),".",IF(AB22="","",IF(ISERROR(SEARCH($J$2,Séquences!$W$44)),"",AB22))&amp;" "&amp;IF(AC22="","",IF(ISERROR(SEARCH($J$2,Séquences!$W$88)),"",AC22))&amp;" "&amp;IF(AD22="","",IF(ISERROR(SEARCH($J$2,Séquences!$W$131)),"",AD22))&amp;" "&amp;IF(AE22="","",IF(ISERROR(SEARCH($J$2,Séquences!$W$175)),"",AE22))&amp;" "&amp;IF(AF22="","",IF(ISERROR(SEARCH($J$2,Séquences!$W$219)),"",AF22))&amp;" "&amp;IF(AG22="","",IF(ISERROR(SEARCH($J$2,Séquences!$W$263)),"",AG22))&amp;" "&amp;IF(AH22="","",IF(ISERROR(SEARCH($J$2,Séquences!$W$306)),"",AH22))&amp;" "&amp;IF(AI22="","",IF(ISERROR(SEARCH($J$2,Séquences!$W$349)),"",AI22))&amp;" "&amp;IF(AJ22="","",IF(ISERROR(SEARCH($J$2,Séquences!$W$392)),"",AJ22))&amp;" "&amp;IF(AK22="","",IF(ISERROR(SEARCH($J$2,Séquences!$W$435)),"",AK22)))</f>
        <v>.</v>
      </c>
      <c r="K22" s="430" t="str">
        <f>IF(ISERROR(SEARCH($K$3,C22)),".",IF(AB22="","",IF(ISERROR(SEARCH($K$2,Séquences!$W$44)),"",AB22))&amp;" "&amp;IF(AC22="","",IF(ISERROR(SEARCH($K$2,Séquences!$W$88)),"",AC22))&amp;" "&amp;IF(AD22="","",IF(ISERROR(SEARCH($K$2,Séquences!$W$131)),"",AD22))&amp;" "&amp;IF(AE22="","",IF(ISERROR(SEARCH($K$2,Séquences!$W$175)),"",AE22))&amp;" "&amp;IF(AF22="","",IF(ISERROR(SEARCH($K$2,Séquences!$W$219)),"",AF22))&amp;" "&amp;IF(AG22="","",IF(ISERROR(SEARCH($K$2,Séquences!$W$263)),"",AG22))&amp;" "&amp;IF(AH22="","",IF(ISERROR(SEARCH($K$2,Séquences!$W$306)),"",AH22))&amp;" "&amp;IF(AI22="","",IF(ISERROR(SEARCH($K$2,Séquences!$W$349)),"",AI22))&amp;" "&amp;IF(AJ22="","",IF(ISERROR(SEARCH($K$2,Séquences!$W$392)),"",AJ22))&amp;" "&amp;IF(AK22="","",IF(ISERROR(SEARCH($K$2,Séquences!$W$435)),"",AK22)))</f>
        <v>.</v>
      </c>
      <c r="L22" s="430" t="str">
        <f>IF(ISERROR(SEARCH($L$3,C22)),".",IF(AB22="","",IF(ISERROR(SEARCH($L$2,Séquences!$W$44)),"",AB22))&amp;" "&amp;IF(AC22="","",IF(ISERROR(SEARCH($L$2,Séquences!$W$88)),"",AC22))&amp;" "&amp;IF(AD22="","",IF(ISERROR(SEARCH($L$2,Séquences!$W$131)),"",AD22))&amp;" "&amp;IF(AE22="","",IF(ISERROR(SEARCH($L$2,Séquences!$W$175)),"",AE22))&amp;" "&amp;IF(AF22="","",IF(ISERROR(SEARCH($L$2,Séquences!$W$219)),"",AF22))&amp;" "&amp;IF(AG22="","",IF(ISERROR(SEARCH($L$2,Séquences!$W$263)),"",AG22))&amp;" "&amp;IF(AH22="","",IF(ISERROR(SEARCH($L$2,Séquences!$W$306)),"",AH22))&amp;" "&amp;IF(AI22="","",IF(ISERROR(SEARCH($L$2,Séquences!$W$349)),"",AI22))&amp;" "&amp;IF(AJ22="","",IF(ISERROR(SEARCH($L$2,Séquences!$W$392)),"",AJ22))&amp;" "&amp;IF(AK22="","",IF(ISERROR(SEARCH($L$2,Séquences!$W$435)),"",AK22)))</f>
        <v>.</v>
      </c>
      <c r="M22" s="431" t="str">
        <f>IF(ISERROR(SEARCH($M$3,C22)),".",IF(AB22="","",IF(ISERROR(SEARCH($M$2,Séquences!$W$44)),"",AB22))&amp;" "&amp;IF(AC22="","",IF(ISERROR(SEARCH($M$2,Séquences!$W$88)),"",AC22))&amp;" "&amp;IF(AD22="","",IF(ISERROR(SEARCH($M$2,Séquences!$W$131)),"",AD22))&amp;" "&amp;IF(AE22="","",IF(ISERROR(SEARCH($M$2,Séquences!$W$175)),"",AE22))&amp;" "&amp;IF(AF22="","",IF(ISERROR(SEARCH($M$2,Séquences!$W$219)),"",AF22))&amp;" "&amp;IF(AG22="","",IF(ISERROR(SEARCH($M$2,Séquences!$W$263)),"",AG22))&amp;" "&amp;IF(AH22="","",IF(ISERROR(SEARCH($M$2,Séquences!$W$306)),"",AH22))&amp;" "&amp;IF(AI22="","",IF(ISERROR(SEARCH($M$2,Séquences!$W$349)),"",AI22))&amp;" "&amp;IF(AJ22="","",IF(ISERROR(SEARCH($M$2,Séquences!$W$392)),"",AJ22))&amp;" "&amp;IF(AK22="","",IF(ISERROR(SEARCH($M$2,Séquences!$W$435)),"",AK22)))</f>
        <v>.</v>
      </c>
      <c r="N22" s="365" t="str">
        <f>IF(ISERROR(SEARCH($N$3,C22)),".",IF(AB22="","",IF(ISERROR(SEARCH($N$2,Séquences!$W$44)),"",AB22))&amp;" "&amp;IF(AC22="","",IF(ISERROR(SEARCH($N$2,Séquences!$W$88)),"",AC22))&amp;" "&amp;IF(AD22="","",IF(ISERROR(SEARCH($N$2,Séquences!$W$131)),"",AD22))&amp;" "&amp;IF(AE22="","",IF(ISERROR(SEARCH($N$2,Séquences!$W$175)),"",AE22))&amp;" "&amp;IF(AF22="","",IF(ISERROR(SEARCH($N$2,Séquences!$W$219)),"",AF22))&amp;" "&amp;IF(AG22="","",IF(ISERROR(SEARCH($N$2,Séquences!$W$263)),"",AG22))&amp;" "&amp;IF(AH22="","",IF(ISERROR(SEARCH($N$2,Séquences!$W$306)),"",AH22))&amp;" "&amp;IF(AI22="","",IF(ISERROR(SEARCH($N$2,Séquences!$W$349)),"",AI22))&amp;" "&amp;IF(AJ22="","",IF(ISERROR(SEARCH($N$2,Séquences!$W$392)),"",AJ22))&amp;" "&amp;IF(AK22="","",IF(ISERROR(SEARCH($N$2,Séquences!$W$435)),"",AK22)))</f>
        <v>.</v>
      </c>
      <c r="O22" s="430" t="str">
        <f>IF(ISERROR(SEARCH($O$3,C22)),".",IF(AB22="","",IF(ISERROR(SEARCH($O$2,Séquences!$W$44)),"",AB22))&amp;" "&amp;IF(AC22="","",IF(ISERROR(SEARCH($O$2,Séquences!$W$88)),"",AC22))&amp;" "&amp;IF(AD22="","",IF(ISERROR(SEARCH($O$2,Séquences!$W$131)),"",AD22))&amp;" "&amp;IF(AE22="","",IF(ISERROR(SEARCH($O$2,Séquences!$W$175)),"",AE22))&amp;" "&amp;IF(AF22="","",IF(ISERROR(SEARCH($O$2,Séquences!$W$219)),"",AF22))&amp;" "&amp;IF(AG22="","",IF(ISERROR(SEARCH($O$2,Séquences!$W$263)),"",AG22))&amp;" "&amp;IF(AH22="","",IF(ISERROR(SEARCH($O$2,Séquences!$W$306)),"",AH22))&amp;" "&amp;IF(AI22="","",IF(ISERROR(SEARCH($O$2,Séquences!$W$349)),"",AI22))&amp;" "&amp;IF(AJ22="","",IF(ISERROR(SEARCH($O$2,Séquences!$W$392)),"",AJ22))&amp;" "&amp;IF(AK22="","",IF(ISERROR(SEARCH($O$2,Séquences!$W$435)),"",AK22)))</f>
        <v>.</v>
      </c>
      <c r="P22" s="430" t="str">
        <f>IF(ISERROR(SEARCH($P$3,C22)),".",IF(AB22="","",IF(ISERROR(SEARCH($P$2,Séquences!$W$44)),"",AB22))&amp;" "&amp;IF(AC22="","",IF(ISERROR(SEARCH($P$2,Séquences!$W$88)),"",AC22))&amp;" "&amp;IF(AD22="","",IF(ISERROR(SEARCH($P$2,Séquences!$W$131)),"",AD22))&amp;" "&amp;IF(AE22="","",IF(ISERROR(SEARCH($P$2,Séquences!$W$175)),"",AE22))&amp;" "&amp;IF(AF22="","",IF(ISERROR(SEARCH($P$2,Séquences!$W$219)),"",AF22))&amp;" "&amp;IF(AG22="","",IF(ISERROR(SEARCH($P$2,Séquences!$W$263)),"",AG22))&amp;" "&amp;IF(AH22="","",IF(ISERROR(SEARCH($P$2,Séquences!$W$306)),"",AH22))&amp;" "&amp;IF(AI22="","",IF(ISERROR(SEARCH($P$2,Séquences!$W$349)),"",AI22))&amp;" "&amp;IF(AJ22="","",IF(ISERROR(SEARCH($P$2,Séquences!$W$392)),"",AJ22))&amp;" "&amp;IF(AK22="","",IF(ISERROR(SEARCH($P$2,Séquences!$W$435)),"",AK22)))</f>
        <v>.</v>
      </c>
      <c r="Q22" s="431" t="str">
        <f>IF(ISERROR(SEARCH($Q$3,C22)),".",IF(AB22="","",IF(ISERROR(SEARCH($Q$2,Séquences!$W$44)),"",AB22))&amp;" "&amp;IF(AC22="","",IF(ISERROR(SEARCH($Q$2,Séquences!$W$88)),"",AC22))&amp;" "&amp;IF(AD22="","",IF(ISERROR(SEARCH($Q$2,Séquences!$W$131)),"",AD22))&amp;" "&amp;IF(AE22="","",IF(ISERROR(SEARCH($Q$2,Séquences!$W$175)),"",AE22))&amp;" "&amp;IF(AF22="","",IF(ISERROR(SEARCH($Q$2,Séquences!$W$219)),"",AF22))&amp;" "&amp;IF(AG22="","",IF(ISERROR(SEARCH($Q$2,Séquences!$W$263)),"",AG22))&amp;" "&amp;IF(AH22="","",IF(ISERROR(SEARCH($Q$2,Séquences!$W$306)),"",AH22))&amp;" "&amp;IF(AI22="","",IF(ISERROR(SEARCH($Q$2,Séquences!$W$349)),"",AI22))&amp;" "&amp;IF(AJ22="","",IF(ISERROR(SEARCH($Q$2,Séquences!$W$392)),"",AJ22))&amp;" "&amp;IF(AK22="","",IF(ISERROR(SEARCH($Q$2,Séquences!$W$435)),"",AK22)))</f>
        <v>.</v>
      </c>
      <c r="R22" s="365" t="str">
        <f>IF(ISERROR(SEARCH($R$3,C22)),".",IF(AB22="","",IF(ISERROR(SEARCH($R$2,Séquences!$W$44)),"",AB22))&amp;" "&amp;IF(AC22="","",IF(ISERROR(SEARCH($R$2,Séquences!$W$88)),"",AC22))&amp;" "&amp;IF(AD22="","",IF(ISERROR(SEARCH($R$2,Séquences!$W$131)),"",AD22))&amp;" "&amp;IF(AE22="","",IF(ISERROR(SEARCH($R$2,Séquences!$W$175)),"",AE22))&amp;" "&amp;IF(AF22="","",IF(ISERROR(SEARCH($R$2,Séquences!$W$219)),"",AF22))&amp;" "&amp;IF(AG22="","",IF(ISERROR(SEARCH($R$2,Séquences!$W$263)),"",AG22))&amp;" "&amp;IF(AH22="","",IF(ISERROR(SEARCH($R$2,Séquences!$W$306)),"",AH22))&amp;" "&amp;IF(AI22="","",IF(ISERROR(SEARCH($R$2,Séquences!$W$349)),"",AI22))&amp;" "&amp;IF(AJ22="","",IF(ISERROR(SEARCH($R$2,Séquences!$W$392)),"",AJ22))&amp;" "&amp;IF(AK22="","",IF(ISERROR(SEARCH($R$2,Séquences!$W$435)),"",AK22)))</f>
        <v xml:space="preserve">      S7   S10</v>
      </c>
      <c r="S22" s="430" t="str">
        <f>IF(ISERROR(SEARCH($S$3,C22)),".",IF(AB22="","",IF(ISERROR(SEARCH($S$2,Séquences!$W$44)),"",AB22))&amp;" "&amp;IF(AC22="","",IF(ISERROR(SEARCH($S$2,Séquences!$W$88)),"",AC22))&amp;" "&amp;IF(AD22="","",IF(ISERROR(SEARCH($S$2,Séquences!$W$131)),"",AD22))&amp;" "&amp;IF(AE22="","",IF(ISERROR(SEARCH($S$2,Séquences!$W$175)),"",AE22))&amp;" "&amp;IF(AF22="","",IF(ISERROR(SEARCH($S$2,Séquences!$W$219)),"",AF22))&amp;" "&amp;IF(AG22="","",IF(ISERROR(SEARCH($S$2,Séquences!$W$263)),"",AG22))&amp;" "&amp;IF(AH22="","",IF(ISERROR(SEARCH($S$2,Séquences!$W$306)),"",AH22))&amp;" "&amp;IF(AI22="","",IF(ISERROR(SEARCH($S$2,Séquences!$W$349)),"",AI22))&amp;" "&amp;IF(AJ22="","",IF(ISERROR(SEARCH($S$2,Séquences!$W$392)),"",AJ22))&amp;" "&amp;IF(AK22="","",IF(ISERROR(SEARCH($S$2,Séquences!$W$435)),"",AK22)))</f>
        <v xml:space="preserve">      S7   </v>
      </c>
      <c r="T22" s="431" t="str">
        <f>IF(ISERROR(SEARCH($T$3,C22)),".",IF(AB22="","",IF(ISERROR(SEARCH($T$2,Séquences!$W$44)),"",AB22))&amp;" "&amp;IF(AC22="","",IF(ISERROR(SEARCH($T$2,Séquences!$W$88)),"",AC22))&amp;" "&amp;IF(AD22="","",IF(ISERROR(SEARCH($T$2,Séquences!$W$131)),"",AD22))&amp;" "&amp;IF(AE22="","",IF(ISERROR(SEARCH($T$2,Séquences!$W$175)),"",AE22))&amp;" "&amp;IF(AF22="","",IF(ISERROR(SEARCH($T$2,Séquences!$W$219)),"",AF22))&amp;" "&amp;IF(AG22="","",IF(ISERROR(SEARCH($T$2,Séquences!$W$263)),"",AG22))&amp;" "&amp;IF(AH22="","",IF(ISERROR(SEARCH($T$2,Séquences!$W$306)),"",AH22))&amp;" "&amp;IF(AI22="","",IF(ISERROR(SEARCH($T$2,Séquences!$W$349)),"",AI22))&amp;" "&amp;IF(AJ22="","",IF(ISERROR(SEARCH($T$2,Séquences!$W$392)),"",AJ22))&amp;" "&amp;IF(AK22="","",IF(ISERROR(SEARCH($T$2,Séquences!$W$435)),"",AK22)))</f>
        <v>.</v>
      </c>
      <c r="U22" s="365" t="str">
        <f>IF(ISERROR(SEARCH($U$3,C22)),".",IF(AB22="","",IF(ISERROR(SEARCH($U$2,Séquences!$W$44)),"",AB22))&amp;" "&amp;IF(AC22="","",IF(ISERROR(SEARCH($U$2,Séquences!$W$88)),"",AC22))&amp;" "&amp;IF(AD22="","",IF(ISERROR(SEARCH($U$2,Séquences!$W$131)),"",AD22))&amp;" "&amp;IF(AE22="","",IF(ISERROR(SEARCH($U$2,Séquences!$W$175)),"",AE22))&amp;" "&amp;IF(AF22="","",IF(ISERROR(SEARCH($U$2,Séquences!$W$219)),"",AF22))&amp;" "&amp;IF(AG22="","",IF(ISERROR(SEARCH($U$2,Séquences!$W$263)),"",AG22))&amp;" "&amp;IF(AH22="","",IF(ISERROR(SEARCH($U$2,Séquences!$W$306)),"",AH22))&amp;" "&amp;IF(AI22="","",IF(ISERROR(SEARCH($U$2,Séquences!$W$349)),"",AI22))&amp;" "&amp;IF(AJ22="","",IF(ISERROR(SEARCH($U$2,Séquences!$W$392)),"",AJ22))&amp;" "&amp;IF(AK22="","",IF(ISERROR(SEARCH($U$2,Séquences!$W$435)),"",AK22)))</f>
        <v>.</v>
      </c>
      <c r="V22" s="430" t="str">
        <f>IF(ISERROR(SEARCH($V$3,C22)),".",IF(AB22="","",IF(ISERROR(SEARCH($V$2,Séquences!$W$44)),"",AB22))&amp;" "&amp;IF(AC22="","",IF(ISERROR(SEARCH($V$2,Séquences!$W$88)),"",AC22))&amp;" "&amp;IF(AD22="","",IF(ISERROR(SEARCH($V$2,Séquences!$W$131)),"",AD22))&amp;" "&amp;IF(AE22="","",IF(ISERROR(SEARCH($V$2,Séquences!$W$175)),"",AE22))&amp;" "&amp;IF(AF22="","",IF(ISERROR(SEARCH($V$2,Séquences!$W$219)),"",AF22))&amp;" "&amp;IF(AG22="","",IF(ISERROR(SEARCH($V$2,Séquences!$W$263)),"",AG22))&amp;" "&amp;IF(AH22="","",IF(ISERROR(SEARCH($V$2,Séquences!$W$306)),"",AH22))&amp;" "&amp;IF(AI22="","",IF(ISERROR(SEARCH($V$2,Séquences!$W$349)),"",AI22))&amp;" "&amp;IF(AJ22="","",IF(ISERROR(SEARCH($V$2,Séquences!$W$392)),"",AJ22))&amp;" "&amp;IF(AK22="","",IF(ISERROR(SEARCH($V$2,Séquences!$W$435)),"",AK22)))</f>
        <v>.</v>
      </c>
      <c r="W22" s="431" t="str">
        <f>IF(ISERROR(SEARCH($W$3,C22)),".",IF(AB22="","",IF(ISERROR(SEARCH($W$2,Séquences!$W$44)),"",AB22))&amp;" "&amp;IF(AC22="","",IF(ISERROR(SEARCH($W$2,Séquences!$W$88)),"",AC22))&amp;" "&amp;IF(AD22="","",IF(ISERROR(SEARCH($W$2,Séquences!$W$131)),"",AD22))&amp;" "&amp;IF(AE22="","",IF(ISERROR(SEARCH($W$2,Séquences!$W$175)),"",AE22))&amp;" "&amp;IF(AF22="","",IF(ISERROR(SEARCH($W$2,Séquences!$W$219)),"",AF22))&amp;" "&amp;IF(AG22="","",IF(ISERROR(SEARCH($W$2,Séquences!$W$263)),"",AG22))&amp;" "&amp;IF(AH22="","",IF(ISERROR(SEARCH($W$2,Séquences!$W$306)),"",AH22))&amp;" "&amp;IF(AI22="","",IF(ISERROR(SEARCH($W$2,Séquences!$W$349)),"",AI22))&amp;" "&amp;IF(AJ22="","",IF(ISERROR(SEARCH($W$2,Séquences!$W$392)),"",AJ22))&amp;" "&amp;IF(AK22="","",IF(ISERROR(SEARCH($W$2,Séquences!$W$435)),"",AK22)))</f>
        <v>.</v>
      </c>
      <c r="X22" s="365" t="str">
        <f>IF(ISERROR(SEARCH($X$3,C22)),".",IF(AB22="","",IF(ISERROR(SEARCH($X$2,Séquences!$W$44)),"",AB22))&amp;" "&amp;IF(AC22="","",IF(ISERROR(SEARCH($X$2,Séquences!$W$88)),"",AC22))&amp;" "&amp;IF(AD22="","",IF(ISERROR(SEARCH($X$2,Séquences!$W$131)),"",AD22))&amp;" "&amp;IF(AE22="","",IF(ISERROR(SEARCH($X$2,Séquences!$W$175)),"",AE22))&amp;" "&amp;IF(AF22="","",IF(ISERROR(SEARCH($X$2,Séquences!$W$219)),"",AF22))&amp;" "&amp;IF(AG22="","",IF(ISERROR(SEARCH($X$2,Séquences!$W$263)),"",AG22))&amp;" "&amp;IF(AH22="","",IF(ISERROR(SEARCH($X$2,Séquences!$W$306)),"",AH22))&amp;" "&amp;IF(AI22="","",IF(ISERROR(SEARCH($X$2,Séquences!$W$349)),"",AI22))&amp;" "&amp;IF(AJ22="","",IF(ISERROR(SEARCH($X$2,Séquences!$W$392)),"",AJ22))&amp;" "&amp;IF(AK22="","",IF(ISERROR(SEARCH($X$2,Séquences!$W$435)),"",AK22)))</f>
        <v>.</v>
      </c>
      <c r="Y22" s="430" t="str">
        <f>IF(ISERROR(SEARCH($Y$3,C22)),".",IF(AB22="","",IF(ISERROR(SEARCH($Y$2,Séquences!$W$44)),"",AB22))&amp;" "&amp;IF(AC22="","",IF(ISERROR(SEARCH($Y$2,Séquences!$W$88)),"",AC22))&amp;" "&amp;IF(AD22="","",IF(ISERROR(SEARCH($Y$2,Séquences!$W$131)),"",AD22))&amp;" "&amp;IF(AE22="","",IF(ISERROR(SEARCH($Y$2,Séquences!$W$175)),"",AE22))&amp;" "&amp;IF(AF22="","",IF(ISERROR(SEARCH($Y$2,Séquences!$W$219)),"",AF22))&amp;" "&amp;IF(AG22="","",IF(ISERROR(SEARCH($Y$2,Séquences!$W$263)),"",AG22))&amp;" "&amp;IF(AH22="","",IF(ISERROR(SEARCH($Y$2,Séquences!$W$306)),"",AH22))&amp;" "&amp;IF(AI22="","",IF(ISERROR(SEARCH($Y$2,Séquences!$W$349)),"",AI22))&amp;" "&amp;IF(AJ22="","",IF(ISERROR(SEARCH($Y$2,Séquences!$W$392)),"",AJ22))&amp;" "&amp;IF(AK22="","",IF(ISERROR(SEARCH($Y$2,Séquences!$W$435)),"",AK22)))</f>
        <v xml:space="preserve">      S7   S10</v>
      </c>
      <c r="Z22" s="430" t="str">
        <f>IF(ISERROR(SEARCH($Z$3,C22)),".",IF(AB22="","",IF(ISERROR(SEARCH($Z$2,Séquences!$W$44)),"",AB22))&amp;" "&amp;IF(AC22="","",IF(ISERROR(SEARCH($Z$2,Séquences!$W$88)),"",AC22))&amp;" "&amp;IF(AD22="","",IF(ISERROR(SEARCH($Z$2,Séquences!$W$131)),"",AD22))&amp;" "&amp;IF(AE22="","",IF(ISERROR(SEARCH($Z$2,Séquences!$W$175)),"",AE22))&amp;" "&amp;IF(AF22="","",IF(ISERROR(SEARCH($Z$2,Séquences!$W$219)),"",AF22))&amp;" "&amp;IF(AG22="","",IF(ISERROR(SEARCH($Z$2,Séquences!$W$263)),"",AG22))&amp;" "&amp;IF(AH22="","",IF(ISERROR(SEARCH($Z$2,Séquences!$W$306)),"",AH22))&amp;" "&amp;IF(AI22="","",IF(ISERROR(SEARCH($Z$2,Séquences!$W$349)),"",AI22))&amp;" "&amp;IF(AJ22="","",IF(ISERROR(SEARCH($Z$2,Séquences!$W$392)),"",AJ22))&amp;" "&amp;IF(AK22="","",IF(ISERROR(SEARCH($Z$2,Séquences!$W$435)),"",AK22)))</f>
        <v>.</v>
      </c>
      <c r="AA22" s="206">
        <f>+COUNTA(E22:Z22)</f>
        <v>22</v>
      </c>
      <c r="AB22" s="207" t="str">
        <f>IF(ISERROR(SEARCH($A$19,Séquences!$W$44)),"",IF(ISERROR(SEARCH(A22,Séquences!$W$44)),"",Séquences!$X$44))</f>
        <v/>
      </c>
      <c r="AC22" s="207" t="str">
        <f>IF(ISERROR(SEARCH($A$19,Séquences!$W$88)),"",IF(ISERROR(SEARCH(A22,Séquences!$W$88)),"",Séquences!$X$88))</f>
        <v/>
      </c>
      <c r="AD22" s="207" t="str">
        <f>IF(ISERROR(SEARCH($A$19,Séquences!$W$131)),"",IF(ISERROR(SEARCH(A22,Séquences!$W$131)),"",Séquences!$X$131))</f>
        <v/>
      </c>
      <c r="AE22" s="207" t="str">
        <f>IF(ISERROR(SEARCH($A$19,Séquences!$W$175)),"",IF(ISERROR(SEARCH(A22,Séquences!$W$175)),"",Séquences!$X$175))</f>
        <v/>
      </c>
      <c r="AF22" s="207" t="str">
        <f>IF(ISERROR(SEARCH($A$19,Séquences!$W$219)),"",IF(ISERROR(SEARCH(A22,Séquences!$W$219)),"",Séquences!$X$219))</f>
        <v/>
      </c>
      <c r="AG22" s="207" t="str">
        <f>IF(ISERROR(SEARCH($A$19,Séquences!$W$263)),"",IF(ISERROR(SEARCH(A22,Séquences!$W$263)),"",Séquences!$X$263))</f>
        <v/>
      </c>
      <c r="AH22" s="207" t="str">
        <f>IF(ISERROR(SEARCH($A$19,Séquences!$W$306)),"",IF(ISERROR(SEARCH(A22,Séquences!$W$306)),"",Séquences!$X$306))</f>
        <v>S7</v>
      </c>
      <c r="AI22" s="207" t="str">
        <f>IF(ISERROR(SEARCH($A$19,Séquences!$W$349)),"",IF(ISERROR(SEARCH(A22,Séquences!$W$349)),"",Séquences!$X$349))</f>
        <v/>
      </c>
      <c r="AJ22" s="207" t="str">
        <f>IF(ISERROR(SEARCH($A$19,Séquences!$W$392)),"",IF(ISERROR(SEARCH(A22,Séquences!$W$392)),"",Séquences!$X$392))</f>
        <v/>
      </c>
      <c r="AK22" s="207" t="str">
        <f>IF(ISERROR(SEARCH($A$19,Séquences!$W$435)),"",IF(ISERROR(SEARCH(A22,Séquences!$W$435)),"",Séquences!$X$435))</f>
        <v>S10</v>
      </c>
    </row>
    <row r="23" spans="1:368" s="219" customFormat="1" ht="39" customHeight="1">
      <c r="A23" s="626" t="str">
        <f>'Objectifs et Compétences'!$B$20</f>
        <v xml:space="preserve">O5 – Imaginer une solution, répondre à un besoin </v>
      </c>
      <c r="B23" s="627"/>
      <c r="C23" s="337"/>
      <c r="D23" s="222"/>
      <c r="E23" s="603"/>
      <c r="F23" s="604"/>
      <c r="G23" s="604"/>
      <c r="H23" s="604"/>
      <c r="I23" s="604"/>
      <c r="J23" s="604"/>
      <c r="K23" s="604"/>
      <c r="L23" s="604"/>
      <c r="M23" s="604"/>
      <c r="N23" s="604"/>
      <c r="O23" s="604"/>
      <c r="P23" s="604"/>
      <c r="Q23" s="604"/>
      <c r="R23" s="604"/>
      <c r="S23" s="604"/>
      <c r="T23" s="604"/>
      <c r="U23" s="604"/>
      <c r="V23" s="604"/>
      <c r="W23" s="604"/>
      <c r="X23" s="604"/>
      <c r="Y23" s="604"/>
      <c r="Z23" s="605"/>
      <c r="AA23" s="221"/>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c r="HQ23" s="220"/>
      <c r="HR23" s="220"/>
      <c r="HS23" s="220"/>
      <c r="HT23" s="220"/>
      <c r="HU23" s="220"/>
      <c r="HV23" s="220"/>
      <c r="HW23" s="220"/>
      <c r="HX23" s="220"/>
      <c r="HY23" s="220"/>
      <c r="HZ23" s="220"/>
      <c r="IA23" s="220"/>
      <c r="IB23" s="220"/>
      <c r="IC23" s="220"/>
      <c r="ID23" s="220"/>
      <c r="IE23" s="220"/>
      <c r="IF23" s="220"/>
      <c r="IG23" s="220"/>
      <c r="IH23" s="220"/>
      <c r="II23" s="220"/>
      <c r="IJ23" s="220"/>
      <c r="IK23" s="220"/>
      <c r="IL23" s="220"/>
      <c r="IM23" s="220"/>
      <c r="IN23" s="220"/>
      <c r="IO23" s="220"/>
      <c r="IP23" s="220"/>
      <c r="IQ23" s="220"/>
      <c r="IR23" s="220"/>
      <c r="IS23" s="220"/>
      <c r="IT23" s="220"/>
      <c r="IU23" s="220"/>
      <c r="IV23" s="220"/>
      <c r="IW23" s="220"/>
      <c r="IX23" s="220"/>
      <c r="IY23" s="220"/>
      <c r="IZ23" s="220"/>
      <c r="JA23" s="220"/>
      <c r="JB23" s="220"/>
      <c r="JC23" s="220"/>
      <c r="JD23" s="220"/>
      <c r="JE23" s="220"/>
      <c r="JF23" s="220"/>
      <c r="JG23" s="220"/>
      <c r="JH23" s="220"/>
      <c r="JI23" s="220"/>
      <c r="JJ23" s="220"/>
      <c r="JK23" s="220"/>
      <c r="JL23" s="220"/>
      <c r="JM23" s="220"/>
      <c r="JN23" s="220"/>
      <c r="JO23" s="220"/>
      <c r="JP23" s="220"/>
      <c r="JQ23" s="220"/>
      <c r="JR23" s="220"/>
      <c r="JS23" s="220"/>
      <c r="JT23" s="220"/>
      <c r="JU23" s="220"/>
      <c r="JV23" s="220"/>
      <c r="JW23" s="220"/>
      <c r="JX23" s="220"/>
      <c r="JY23" s="220"/>
      <c r="JZ23" s="220"/>
      <c r="KA23" s="220"/>
      <c r="KB23" s="220"/>
      <c r="KC23" s="220"/>
      <c r="KD23" s="220"/>
      <c r="KE23" s="220"/>
      <c r="KF23" s="220"/>
      <c r="KG23" s="220"/>
      <c r="KH23" s="220"/>
      <c r="KI23" s="220"/>
      <c r="KJ23" s="220"/>
      <c r="KK23" s="220"/>
      <c r="KL23" s="220"/>
      <c r="KM23" s="220"/>
      <c r="KN23" s="220"/>
      <c r="KO23" s="220"/>
      <c r="KP23" s="220"/>
      <c r="KQ23" s="220"/>
      <c r="KR23" s="220"/>
      <c r="KS23" s="220"/>
      <c r="KT23" s="220"/>
      <c r="KU23" s="220"/>
      <c r="KV23" s="220"/>
      <c r="KW23" s="220"/>
      <c r="KX23" s="220"/>
      <c r="KY23" s="220"/>
      <c r="KZ23" s="220"/>
      <c r="LA23" s="220"/>
      <c r="LB23" s="220"/>
      <c r="LC23" s="220"/>
      <c r="LD23" s="220"/>
      <c r="LE23" s="220"/>
      <c r="LF23" s="220"/>
      <c r="LG23" s="220"/>
      <c r="LH23" s="220"/>
      <c r="LI23" s="220"/>
      <c r="LJ23" s="220"/>
      <c r="LK23" s="220"/>
      <c r="LL23" s="220"/>
      <c r="LM23" s="220"/>
      <c r="LN23" s="220"/>
      <c r="LO23" s="220"/>
      <c r="LP23" s="220"/>
      <c r="LQ23" s="220"/>
      <c r="LR23" s="220"/>
      <c r="LS23" s="220"/>
      <c r="LT23" s="220"/>
      <c r="LU23" s="220"/>
      <c r="LV23" s="220"/>
      <c r="LW23" s="220"/>
      <c r="LX23" s="220"/>
      <c r="LY23" s="220"/>
      <c r="LZ23" s="220"/>
      <c r="MA23" s="220"/>
      <c r="MB23" s="220"/>
      <c r="MC23" s="220"/>
      <c r="MD23" s="220"/>
      <c r="ME23" s="220"/>
      <c r="MF23" s="220"/>
      <c r="MG23" s="220"/>
      <c r="MH23" s="220"/>
      <c r="MI23" s="220"/>
      <c r="MJ23" s="220"/>
      <c r="MK23" s="220"/>
      <c r="ML23" s="220"/>
      <c r="MM23" s="220"/>
      <c r="MN23" s="220"/>
      <c r="MO23" s="220"/>
      <c r="MP23" s="220"/>
      <c r="MQ23" s="220"/>
      <c r="MR23" s="220"/>
      <c r="MS23" s="220"/>
      <c r="MT23" s="220"/>
      <c r="MU23" s="220"/>
      <c r="MV23" s="220"/>
      <c r="MW23" s="220"/>
      <c r="MX23" s="220"/>
      <c r="MY23" s="220"/>
      <c r="MZ23" s="220"/>
      <c r="NA23" s="220"/>
      <c r="NB23" s="220"/>
      <c r="NC23" s="220"/>
      <c r="ND23" s="220"/>
    </row>
    <row r="24" spans="1:368" ht="39" customHeight="1">
      <c r="A24" s="628" t="str">
        <f>'Objectifs et Compétences'!D20</f>
        <v xml:space="preserve">CO5.1. S’impliquer dans une démarche de projet menée en groupe </v>
      </c>
      <c r="B24" s="629"/>
      <c r="C24" s="344" t="s">
        <v>955</v>
      </c>
      <c r="D24" s="218" t="s">
        <v>732</v>
      </c>
      <c r="E24" s="429" t="str">
        <f>IF(ISERROR(SEARCH($E$3,C24)),".",IF(AB24="","",IF(ISERROR(SEARCH($E$2,Séquences!$W$44)),"",AB24))&amp;" "&amp;IF(AC24="","",IF(ISERROR(SEARCH($E$2,Séquences!$W$88)),"",AC24))&amp;" "&amp;IF(AD24="","",IF(ISERROR(SEARCH($E$2,Séquences!$W$131)),"",AD24))&amp;" "&amp;IF(AE24="","",IF(ISERROR(SEARCH($E$2,Séquences!$W$175)),"",AE24))&amp;" "&amp;IF(AF24="","",IF(ISERROR(SEARCH($E$2,Séquences!$W$219)),"",AF24))&amp;" "&amp;IF(AG24="","",IF(ISERROR(SEARCH($E$2,Séquences!$W$263)),"",AG24))&amp;" "&amp;IF(AH24="","",IF(ISERROR(SEARCH($E$2,Séquences!$W$306)),"",AH24))&amp;" "&amp;IF(AI24="","",IF(ISERROR(SEARCH($E$2,Séquences!$W$349)),"",AI24))&amp;" "&amp;IF(AJ24="","",IF(ISERROR(SEARCH($E$2,Séquences!$W$392)),"",AJ24))&amp;" "&amp;IF(AK24="","",IF(ISERROR(SEARCH($E$2,Séquences!$W$435)),"",AK24)))</f>
        <v xml:space="preserve">S1     S6 S7   </v>
      </c>
      <c r="F24" s="430" t="str">
        <f>IF(ISERROR(SEARCH($F$3,C24)),".",IF(AB24="","",IF(ISERROR(SEARCH($F$2,Séquences!$W$44)),"",AB24))&amp;" "&amp;IF(AC24="","",IF(ISERROR(SEARCH($F$2,Séquences!$W$88)),"",AC24))&amp;" "&amp;IF(AD24="","",IF(ISERROR(SEARCH($F$2,Séquences!$W$131)),"",AD24))&amp;" "&amp;IF(AE24="","",IF(ISERROR(SEARCH($F$2,Séquences!$W$175)),"",AE24))&amp;" "&amp;IF(AF24="","",IF(ISERROR(SEARCH($F$2,Séquences!$W$219)),"",AF24))&amp;" "&amp;IF(AG24="","",IF(ISERROR(SEARCH($F$2,Séquences!$W$263)),"",AG24))&amp;" "&amp;IF(AH24="","",IF(ISERROR(SEARCH($F$2,Séquences!$W$306)),"",AH24))&amp;" "&amp;IF(AI24="","",IF(ISERROR(SEARCH($F$2,Séquences!$W$349)),"",AI24))&amp;" "&amp;IF(AJ24="","",IF(ISERROR(SEARCH($F$2,Séquences!$W$392)),"",AJ24))&amp;" "&amp;IF(AK24="","",IF(ISERROR(SEARCH($F$2,Séquences!$W$435)),"",AK24)))</f>
        <v>.</v>
      </c>
      <c r="G24" s="430" t="str">
        <f>IF(ISERROR(SEARCH($G$3,C24)),".",IF(AB24="","",IF(ISERROR(SEARCH($G$2,Séquences!$W$44)),"",AB24))&amp;" "&amp;IF(AC24="","",IF(ISERROR(SEARCH($G$2,Séquences!$W$88)),"",AC24))&amp;" "&amp;IF(AD24="","",IF(ISERROR(SEARCH($G$2,Séquences!$W$131)),"",AD24))&amp;" "&amp;IF(AE24="","",IF(ISERROR(SEARCH($G$2,Séquences!$W$175)),"",AE24))&amp;" "&amp;IF(AF24="","",IF(ISERROR(SEARCH($G$2,Séquences!$W$219)),"",AF24))&amp;" "&amp;IF(AG24="","",IF(ISERROR(SEARCH($G$2,Séquences!$W$263)),"",AG24))&amp;" "&amp;IF(AH24="","",IF(ISERROR(SEARCH($G$2,Séquences!$W$306)),"",AH24))&amp;" "&amp;IF(AI24="","",IF(ISERROR(SEARCH($G$2,Séquences!$W$349)),"",AI24))&amp;" "&amp;IF(AJ24="","",IF(ISERROR(SEARCH($G$2,Séquences!$W$392)),"",AJ24))&amp;" "&amp;IF(AK24="","",IF(ISERROR(SEARCH($G$2,Séquences!$W$435)),"",AK24)))</f>
        <v>.</v>
      </c>
      <c r="H24" s="430" t="str">
        <f>IF(ISERROR(SEARCH($H$3,C24)),".",IF(AB24="","",IF(ISERROR(SEARCH($H$2,Séquences!$W$44)),"",AB24))&amp;" "&amp;IF(AC24="","",IF(ISERROR(SEARCH($H$2,Séquences!$W$88)),"",AC24))&amp;" "&amp;IF(AD24="","",IF(ISERROR(SEARCH($H$2,Séquences!$W$131)),"",AD24))&amp;" "&amp;IF(AE24="","",IF(ISERROR(SEARCH($H$2,Séquences!$W$175)),"",AE24))&amp;" "&amp;IF(AF24="","",IF(ISERROR(SEARCH($H$2,Séquences!$W$219)),"",AF24))&amp;" "&amp;IF(AG24="","",IF(ISERROR(SEARCH($H$2,Séquences!$W$263)),"",AG24))&amp;" "&amp;IF(AH24="","",IF(ISERROR(SEARCH($H$2,Séquences!$W$306)),"",AH24))&amp;" "&amp;IF(AI24="","",IF(ISERROR(SEARCH($H$2,Séquences!$W$349)),"",AI24))&amp;" "&amp;IF(AJ24="","",IF(ISERROR(SEARCH($H$2,Séquences!$W$392)),"",AJ24))&amp;" "&amp;IF(AK24="","",IF(ISERROR(SEARCH($H$2,Séquences!$W$435)),"",AK24)))</f>
        <v>.</v>
      </c>
      <c r="I24" s="431" t="str">
        <f>IF(ISERROR(SEARCH($I$3,C24)),".",IF(AB24="","",IF(ISERROR(SEARCH($I$2,Séquences!$W$44)),"",AB24))&amp;" "&amp;IF(AC24="","",IF(ISERROR(SEARCH($I$2,Séquences!$W$88)),"",AC24))&amp;" "&amp;IF(AD24="","",IF(ISERROR(SEARCH($I$2,Séquences!$W$131)),"",AD24))&amp;" "&amp;IF(AE24="","",IF(ISERROR(SEARCH($I$2,Séquences!$W$175)),"",AE24))&amp;" "&amp;IF(AF24="","",IF(ISERROR(SEARCH($I$2,Séquences!$W$219)),"",AF24))&amp;" "&amp;IF(AG24="","",IF(ISERROR(SEARCH($I$2,Séquences!$W$263)),"",AG24))&amp;" "&amp;IF(AH24="","",IF(ISERROR(SEARCH($I$2,Séquences!$W$306)),"",AH24))&amp;" "&amp;IF(AI24="","",IF(ISERROR(SEARCH($I$2,Séquences!$W$349)),"",AI24))&amp;" "&amp;IF(AJ24="","",IF(ISERROR(SEARCH($I$2,Séquences!$W$392)),"",AJ24))&amp;" "&amp;IF(AK24="","",IF(ISERROR(SEARCH($I$2,Séquences!$W$435)),"",AK24)))</f>
        <v>.</v>
      </c>
      <c r="J24" s="365" t="str">
        <f>IF(ISERROR(SEARCH($J$3,C24)),".",IF(AB24="","",IF(ISERROR(SEARCH($J$2,Séquences!$W$44)),"",AB24))&amp;" "&amp;IF(AC24="","",IF(ISERROR(SEARCH($J$2,Séquences!$W$88)),"",AC24))&amp;" "&amp;IF(AD24="","",IF(ISERROR(SEARCH($J$2,Séquences!$W$131)),"",AD24))&amp;" "&amp;IF(AE24="","",IF(ISERROR(SEARCH($J$2,Séquences!$W$175)),"",AE24))&amp;" "&amp;IF(AF24="","",IF(ISERROR(SEARCH($J$2,Séquences!$W$219)),"",AF24))&amp;" "&amp;IF(AG24="","",IF(ISERROR(SEARCH($J$2,Séquences!$W$263)),"",AG24))&amp;" "&amp;IF(AH24="","",IF(ISERROR(SEARCH($J$2,Séquences!$W$306)),"",AH24))&amp;" "&amp;IF(AI24="","",IF(ISERROR(SEARCH($J$2,Séquences!$W$349)),"",AI24))&amp;" "&amp;IF(AJ24="","",IF(ISERROR(SEARCH($J$2,Séquences!$W$392)),"",AJ24))&amp;" "&amp;IF(AK24="","",IF(ISERROR(SEARCH($J$2,Séquences!$W$435)),"",AK24)))</f>
        <v>.</v>
      </c>
      <c r="K24" s="430" t="str">
        <f>IF(ISERROR(SEARCH($K$3,C24)),".",IF(AB24="","",IF(ISERROR(SEARCH($K$2,Séquences!$W$44)),"",AB24))&amp;" "&amp;IF(AC24="","",IF(ISERROR(SEARCH($K$2,Séquences!$W$88)),"",AC24))&amp;" "&amp;IF(AD24="","",IF(ISERROR(SEARCH($K$2,Séquences!$W$131)),"",AD24))&amp;" "&amp;IF(AE24="","",IF(ISERROR(SEARCH($K$2,Séquences!$W$175)),"",AE24))&amp;" "&amp;IF(AF24="","",IF(ISERROR(SEARCH($K$2,Séquences!$W$219)),"",AF24))&amp;" "&amp;IF(AG24="","",IF(ISERROR(SEARCH($K$2,Séquences!$W$263)),"",AG24))&amp;" "&amp;IF(AH24="","",IF(ISERROR(SEARCH($K$2,Séquences!$W$306)),"",AH24))&amp;" "&amp;IF(AI24="","",IF(ISERROR(SEARCH($K$2,Séquences!$W$349)),"",AI24))&amp;" "&amp;IF(AJ24="","",IF(ISERROR(SEARCH($K$2,Séquences!$W$392)),"",AJ24))&amp;" "&amp;IF(AK24="","",IF(ISERROR(SEARCH($K$2,Séquences!$W$435)),"",AK24)))</f>
        <v>.</v>
      </c>
      <c r="L24" s="430" t="str">
        <f>IF(ISERROR(SEARCH($L$3,C24)),".",IF(AB24="","",IF(ISERROR(SEARCH($L$2,Séquences!$W$44)),"",AB24))&amp;" "&amp;IF(AC24="","",IF(ISERROR(SEARCH($L$2,Séquences!$W$88)),"",AC24))&amp;" "&amp;IF(AD24="","",IF(ISERROR(SEARCH($L$2,Séquences!$W$131)),"",AD24))&amp;" "&amp;IF(AE24="","",IF(ISERROR(SEARCH($L$2,Séquences!$W$175)),"",AE24))&amp;" "&amp;IF(AF24="","",IF(ISERROR(SEARCH($L$2,Séquences!$W$219)),"",AF24))&amp;" "&amp;IF(AG24="","",IF(ISERROR(SEARCH($L$2,Séquences!$W$263)),"",AG24))&amp;" "&amp;IF(AH24="","",IF(ISERROR(SEARCH($L$2,Séquences!$W$306)),"",AH24))&amp;" "&amp;IF(AI24="","",IF(ISERROR(SEARCH($L$2,Séquences!$W$349)),"",AI24))&amp;" "&amp;IF(AJ24="","",IF(ISERROR(SEARCH($L$2,Séquences!$W$392)),"",AJ24))&amp;" "&amp;IF(AK24="","",IF(ISERROR(SEARCH($L$2,Séquences!$W$435)),"",AK24)))</f>
        <v>.</v>
      </c>
      <c r="M24" s="431" t="str">
        <f>IF(ISERROR(SEARCH($M$3,C24)),".",IF(AB24="","",IF(ISERROR(SEARCH($M$2,Séquences!$W$44)),"",AB24))&amp;" "&amp;IF(AC24="","",IF(ISERROR(SEARCH($M$2,Séquences!$W$88)),"",AC24))&amp;" "&amp;IF(AD24="","",IF(ISERROR(SEARCH($M$2,Séquences!$W$131)),"",AD24))&amp;" "&amp;IF(AE24="","",IF(ISERROR(SEARCH($M$2,Séquences!$W$175)),"",AE24))&amp;" "&amp;IF(AF24="","",IF(ISERROR(SEARCH($M$2,Séquences!$W$219)),"",AF24))&amp;" "&amp;IF(AG24="","",IF(ISERROR(SEARCH($M$2,Séquences!$W$263)),"",AG24))&amp;" "&amp;IF(AH24="","",IF(ISERROR(SEARCH($M$2,Séquences!$W$306)),"",AH24))&amp;" "&amp;IF(AI24="","",IF(ISERROR(SEARCH($M$2,Séquences!$W$349)),"",AI24))&amp;" "&amp;IF(AJ24="","",IF(ISERROR(SEARCH($M$2,Séquences!$W$392)),"",AJ24))&amp;" "&amp;IF(AK24="","",IF(ISERROR(SEARCH($M$2,Séquences!$W$435)),"",AK24)))</f>
        <v>.</v>
      </c>
      <c r="N24" s="365" t="str">
        <f>IF(ISERROR(SEARCH($N$3,C24)),".",IF(AB24="","",IF(ISERROR(SEARCH($N$2,Séquences!$W$44)),"",AB24))&amp;" "&amp;IF(AC24="","",IF(ISERROR(SEARCH($N$2,Séquences!$W$88)),"",AC24))&amp;" "&amp;IF(AD24="","",IF(ISERROR(SEARCH($N$2,Séquences!$W$131)),"",AD24))&amp;" "&amp;IF(AE24="","",IF(ISERROR(SEARCH($N$2,Séquences!$W$175)),"",AE24))&amp;" "&amp;IF(AF24="","",IF(ISERROR(SEARCH($N$2,Séquences!$W$219)),"",AF24))&amp;" "&amp;IF(AG24="","",IF(ISERROR(SEARCH($N$2,Séquences!$W$263)),"",AG24))&amp;" "&amp;IF(AH24="","",IF(ISERROR(SEARCH($N$2,Séquences!$W$306)),"",AH24))&amp;" "&amp;IF(AI24="","",IF(ISERROR(SEARCH($N$2,Séquences!$W$349)),"",AI24))&amp;" "&amp;IF(AJ24="","",IF(ISERROR(SEARCH($N$2,Séquences!$W$392)),"",AJ24))&amp;" "&amp;IF(AK24="","",IF(ISERROR(SEARCH($N$2,Séquences!$W$435)),"",AK24)))</f>
        <v>.</v>
      </c>
      <c r="O24" s="430" t="str">
        <f>IF(ISERROR(SEARCH($O$3,C24)),".",IF(AB24="","",IF(ISERROR(SEARCH($O$2,Séquences!$W$44)),"",AB24))&amp;" "&amp;IF(AC24="","",IF(ISERROR(SEARCH($O$2,Séquences!$W$88)),"",AC24))&amp;" "&amp;IF(AD24="","",IF(ISERROR(SEARCH($O$2,Séquences!$W$131)),"",AD24))&amp;" "&amp;IF(AE24="","",IF(ISERROR(SEARCH($O$2,Séquences!$W$175)),"",AE24))&amp;" "&amp;IF(AF24="","",IF(ISERROR(SEARCH($O$2,Séquences!$W$219)),"",AF24))&amp;" "&amp;IF(AG24="","",IF(ISERROR(SEARCH($O$2,Séquences!$W$263)),"",AG24))&amp;" "&amp;IF(AH24="","",IF(ISERROR(SEARCH($O$2,Séquences!$W$306)),"",AH24))&amp;" "&amp;IF(AI24="","",IF(ISERROR(SEARCH($O$2,Séquences!$W$349)),"",AI24))&amp;" "&amp;IF(AJ24="","",IF(ISERROR(SEARCH($O$2,Séquences!$W$392)),"",AJ24))&amp;" "&amp;IF(AK24="","",IF(ISERROR(SEARCH($O$2,Séquences!$W$435)),"",AK24)))</f>
        <v>.</v>
      </c>
      <c r="P24" s="430" t="str">
        <f>IF(ISERROR(SEARCH($P$3,C24)),".",IF(AB24="","",IF(ISERROR(SEARCH($P$2,Séquences!$W$44)),"",AB24))&amp;" "&amp;IF(AC24="","",IF(ISERROR(SEARCH($P$2,Séquences!$W$88)),"",AC24))&amp;" "&amp;IF(AD24="","",IF(ISERROR(SEARCH($P$2,Séquences!$W$131)),"",AD24))&amp;" "&amp;IF(AE24="","",IF(ISERROR(SEARCH($P$2,Séquences!$W$175)),"",AE24))&amp;" "&amp;IF(AF24="","",IF(ISERROR(SEARCH($P$2,Séquences!$W$219)),"",AF24))&amp;" "&amp;IF(AG24="","",IF(ISERROR(SEARCH($P$2,Séquences!$W$263)),"",AG24))&amp;" "&amp;IF(AH24="","",IF(ISERROR(SEARCH($P$2,Séquences!$W$306)),"",AH24))&amp;" "&amp;IF(AI24="","",IF(ISERROR(SEARCH($P$2,Séquences!$W$349)),"",AI24))&amp;" "&amp;IF(AJ24="","",IF(ISERROR(SEARCH($P$2,Séquences!$W$392)),"",AJ24))&amp;" "&amp;IF(AK24="","",IF(ISERROR(SEARCH($P$2,Séquences!$W$435)),"",AK24)))</f>
        <v>.</v>
      </c>
      <c r="Q24" s="431" t="str">
        <f>IF(ISERROR(SEARCH($Q$3,C24)),".",IF(AB24="","",IF(ISERROR(SEARCH($Q$2,Séquences!$W$44)),"",AB24))&amp;" "&amp;IF(AC24="","",IF(ISERROR(SEARCH($Q$2,Séquences!$W$88)),"",AC24))&amp;" "&amp;IF(AD24="","",IF(ISERROR(SEARCH($Q$2,Séquences!$W$131)),"",AD24))&amp;" "&amp;IF(AE24="","",IF(ISERROR(SEARCH($Q$2,Séquences!$W$175)),"",AE24))&amp;" "&amp;IF(AF24="","",IF(ISERROR(SEARCH($Q$2,Séquences!$W$219)),"",AF24))&amp;" "&amp;IF(AG24="","",IF(ISERROR(SEARCH($Q$2,Séquences!$W$263)),"",AG24))&amp;" "&amp;IF(AH24="","",IF(ISERROR(SEARCH($Q$2,Séquences!$W$306)),"",AH24))&amp;" "&amp;IF(AI24="","",IF(ISERROR(SEARCH($Q$2,Séquences!$W$349)),"",AI24))&amp;" "&amp;IF(AJ24="","",IF(ISERROR(SEARCH($Q$2,Séquences!$W$392)),"",AJ24))&amp;" "&amp;IF(AK24="","",IF(ISERROR(SEARCH($Q$2,Séquences!$W$435)),"",AK24)))</f>
        <v>.</v>
      </c>
      <c r="R24" s="365" t="str">
        <f>IF(ISERROR(SEARCH($R$3,C24)),".",IF(AB24="","",IF(ISERROR(SEARCH($R$2,Séquences!$W$44)),"",AB24))&amp;" "&amp;IF(AC24="","",IF(ISERROR(SEARCH($R$2,Séquences!$W$88)),"",AC24))&amp;" "&amp;IF(AD24="","",IF(ISERROR(SEARCH($R$2,Séquences!$W$131)),"",AD24))&amp;" "&amp;IF(AE24="","",IF(ISERROR(SEARCH($R$2,Séquences!$W$175)),"",AE24))&amp;" "&amp;IF(AF24="","",IF(ISERROR(SEARCH($R$2,Séquences!$W$219)),"",AF24))&amp;" "&amp;IF(AG24="","",IF(ISERROR(SEARCH($R$2,Séquences!$W$263)),"",AG24))&amp;" "&amp;IF(AH24="","",IF(ISERROR(SEARCH($R$2,Séquences!$W$306)),"",AH24))&amp;" "&amp;IF(AI24="","",IF(ISERROR(SEARCH($R$2,Séquences!$W$349)),"",AI24))&amp;" "&amp;IF(AJ24="","",IF(ISERROR(SEARCH($R$2,Séquences!$W$392)),"",AJ24))&amp;" "&amp;IF(AK24="","",IF(ISERROR(SEARCH($R$2,Séquences!$W$435)),"",AK24)))</f>
        <v>.</v>
      </c>
      <c r="S24" s="430" t="str">
        <f>IF(ISERROR(SEARCH($S$3,C24)),".",IF(AB24="","",IF(ISERROR(SEARCH($S$2,Séquences!$W$44)),"",AB24))&amp;" "&amp;IF(AC24="","",IF(ISERROR(SEARCH($S$2,Séquences!$W$88)),"",AC24))&amp;" "&amp;IF(AD24="","",IF(ISERROR(SEARCH($S$2,Séquences!$W$131)),"",AD24))&amp;" "&amp;IF(AE24="","",IF(ISERROR(SEARCH($S$2,Séquences!$W$175)),"",AE24))&amp;" "&amp;IF(AF24="","",IF(ISERROR(SEARCH($S$2,Séquences!$W$219)),"",AF24))&amp;" "&amp;IF(AG24="","",IF(ISERROR(SEARCH($S$2,Séquences!$W$263)),"",AG24))&amp;" "&amp;IF(AH24="","",IF(ISERROR(SEARCH($S$2,Séquences!$W$306)),"",AH24))&amp;" "&amp;IF(AI24="","",IF(ISERROR(SEARCH($S$2,Séquences!$W$349)),"",AI24))&amp;" "&amp;IF(AJ24="","",IF(ISERROR(SEARCH($S$2,Séquences!$W$392)),"",AJ24))&amp;" "&amp;IF(AK24="","",IF(ISERROR(SEARCH($S$2,Séquences!$W$435)),"",AK24)))</f>
        <v>.</v>
      </c>
      <c r="T24" s="431" t="str">
        <f>IF(ISERROR(SEARCH($T$3,C24)),".",IF(AB24="","",IF(ISERROR(SEARCH($T$2,Séquences!$W$44)),"",AB24))&amp;" "&amp;IF(AC24="","",IF(ISERROR(SEARCH($T$2,Séquences!$W$88)),"",AC24))&amp;" "&amp;IF(AD24="","",IF(ISERROR(SEARCH($T$2,Séquences!$W$131)),"",AD24))&amp;" "&amp;IF(AE24="","",IF(ISERROR(SEARCH($T$2,Séquences!$W$175)),"",AE24))&amp;" "&amp;IF(AF24="","",IF(ISERROR(SEARCH($T$2,Séquences!$W$219)),"",AF24))&amp;" "&amp;IF(AG24="","",IF(ISERROR(SEARCH($T$2,Séquences!$W$263)),"",AG24))&amp;" "&amp;IF(AH24="","",IF(ISERROR(SEARCH($T$2,Séquences!$W$306)),"",AH24))&amp;" "&amp;IF(AI24="","",IF(ISERROR(SEARCH($T$2,Séquences!$W$349)),"",AI24))&amp;" "&amp;IF(AJ24="","",IF(ISERROR(SEARCH($T$2,Séquences!$W$392)),"",AJ24))&amp;" "&amp;IF(AK24="","",IF(ISERROR(SEARCH($T$2,Séquences!$W$435)),"",AK24)))</f>
        <v>.</v>
      </c>
      <c r="U24" s="365" t="str">
        <f>IF(ISERROR(SEARCH($U$3,C24)),".",IF(AB24="","",IF(ISERROR(SEARCH($U$2,Séquences!$W$44)),"",AB24))&amp;" "&amp;IF(AC24="","",IF(ISERROR(SEARCH($U$2,Séquences!$W$88)),"",AC24))&amp;" "&amp;IF(AD24="","",IF(ISERROR(SEARCH($U$2,Séquences!$W$131)),"",AD24))&amp;" "&amp;IF(AE24="","",IF(ISERROR(SEARCH($U$2,Séquences!$W$175)),"",AE24))&amp;" "&amp;IF(AF24="","",IF(ISERROR(SEARCH($U$2,Séquences!$W$219)),"",AF24))&amp;" "&amp;IF(AG24="","",IF(ISERROR(SEARCH($U$2,Séquences!$W$263)),"",AG24))&amp;" "&amp;IF(AH24="","",IF(ISERROR(SEARCH($U$2,Séquences!$W$306)),"",AH24))&amp;" "&amp;IF(AI24="","",IF(ISERROR(SEARCH($U$2,Séquences!$W$349)),"",AI24))&amp;" "&amp;IF(AJ24="","",IF(ISERROR(SEARCH($U$2,Séquences!$W$392)),"",AJ24))&amp;" "&amp;IF(AK24="","",IF(ISERROR(SEARCH($U$2,Séquences!$W$435)),"",AK24)))</f>
        <v>.</v>
      </c>
      <c r="V24" s="430" t="str">
        <f>IF(ISERROR(SEARCH($V$3,C24)),".",IF(AB24="","",IF(ISERROR(SEARCH($V$2,Séquences!$W$44)),"",AB24))&amp;" "&amp;IF(AC24="","",IF(ISERROR(SEARCH($V$2,Séquences!$W$88)),"",AC24))&amp;" "&amp;IF(AD24="","",IF(ISERROR(SEARCH($V$2,Séquences!$W$131)),"",AD24))&amp;" "&amp;IF(AE24="","",IF(ISERROR(SEARCH($V$2,Séquences!$W$175)),"",AE24))&amp;" "&amp;IF(AF24="","",IF(ISERROR(SEARCH($V$2,Séquences!$W$219)),"",AF24))&amp;" "&amp;IF(AG24="","",IF(ISERROR(SEARCH($V$2,Séquences!$W$263)),"",AG24))&amp;" "&amp;IF(AH24="","",IF(ISERROR(SEARCH($V$2,Séquences!$W$306)),"",AH24))&amp;" "&amp;IF(AI24="","",IF(ISERROR(SEARCH($V$2,Séquences!$W$349)),"",AI24))&amp;" "&amp;IF(AJ24="","",IF(ISERROR(SEARCH($V$2,Séquences!$W$392)),"",AJ24))&amp;" "&amp;IF(AK24="","",IF(ISERROR(SEARCH($V$2,Séquences!$W$435)),"",AK24)))</f>
        <v>.</v>
      </c>
      <c r="W24" s="431" t="str">
        <f>IF(ISERROR(SEARCH($W$3,C24)),".",IF(AB24="","",IF(ISERROR(SEARCH($W$2,Séquences!$W$44)),"",AB24))&amp;" "&amp;IF(AC24="","",IF(ISERROR(SEARCH($W$2,Séquences!$W$88)),"",AC24))&amp;" "&amp;IF(AD24="","",IF(ISERROR(SEARCH($W$2,Séquences!$W$131)),"",AD24))&amp;" "&amp;IF(AE24="","",IF(ISERROR(SEARCH($W$2,Séquences!$W$175)),"",AE24))&amp;" "&amp;IF(AF24="","",IF(ISERROR(SEARCH($W$2,Séquences!$W$219)),"",AF24))&amp;" "&amp;IF(AG24="","",IF(ISERROR(SEARCH($W$2,Séquences!$W$263)),"",AG24))&amp;" "&amp;IF(AH24="","",IF(ISERROR(SEARCH($W$2,Séquences!$W$306)),"",AH24))&amp;" "&amp;IF(AI24="","",IF(ISERROR(SEARCH($W$2,Séquences!$W$349)),"",AI24))&amp;" "&amp;IF(AJ24="","",IF(ISERROR(SEARCH($W$2,Séquences!$W$392)),"",AJ24))&amp;" "&amp;IF(AK24="","",IF(ISERROR(SEARCH($W$2,Séquences!$W$435)),"",AK24)))</f>
        <v>.</v>
      </c>
      <c r="X24" s="365" t="str">
        <f>IF(ISERROR(SEARCH($X$3,C24)),".",IF(AB24="","",IF(ISERROR(SEARCH($X$2,Séquences!$W$44)),"",AB24))&amp;" "&amp;IF(AC24="","",IF(ISERROR(SEARCH($X$2,Séquences!$W$88)),"",AC24))&amp;" "&amp;IF(AD24="","",IF(ISERROR(SEARCH($X$2,Séquences!$W$131)),"",AD24))&amp;" "&amp;IF(AE24="","",IF(ISERROR(SEARCH($X$2,Séquences!$W$175)),"",AE24))&amp;" "&amp;IF(AF24="","",IF(ISERROR(SEARCH($X$2,Séquences!$W$219)),"",AF24))&amp;" "&amp;IF(AG24="","",IF(ISERROR(SEARCH($X$2,Séquences!$W$263)),"",AG24))&amp;" "&amp;IF(AH24="","",IF(ISERROR(SEARCH($X$2,Séquences!$W$306)),"",AH24))&amp;" "&amp;IF(AI24="","",IF(ISERROR(SEARCH($X$2,Séquences!$W$349)),"",AI24))&amp;" "&amp;IF(AJ24="","",IF(ISERROR(SEARCH($X$2,Séquences!$W$392)),"",AJ24))&amp;" "&amp;IF(AK24="","",IF(ISERROR(SEARCH($X$2,Séquences!$W$435)),"",AK24)))</f>
        <v>.</v>
      </c>
      <c r="Y24" s="430" t="str">
        <f>IF(ISERROR(SEARCH($Y$3,C24)),".",IF(AB24="","",IF(ISERROR(SEARCH($Y$2,Séquences!$W$44)),"",AB24))&amp;" "&amp;IF(AC24="","",IF(ISERROR(SEARCH($Y$2,Séquences!$W$88)),"",AC24))&amp;" "&amp;IF(AD24="","",IF(ISERROR(SEARCH($Y$2,Séquences!$W$131)),"",AD24))&amp;" "&amp;IF(AE24="","",IF(ISERROR(SEARCH($Y$2,Séquences!$W$175)),"",AE24))&amp;" "&amp;IF(AF24="","",IF(ISERROR(SEARCH($Y$2,Séquences!$W$219)),"",AF24))&amp;" "&amp;IF(AG24="","",IF(ISERROR(SEARCH($Y$2,Séquences!$W$263)),"",AG24))&amp;" "&amp;IF(AH24="","",IF(ISERROR(SEARCH($Y$2,Séquences!$W$306)),"",AH24))&amp;" "&amp;IF(AI24="","",IF(ISERROR(SEARCH($Y$2,Séquences!$W$349)),"",AI24))&amp;" "&amp;IF(AJ24="","",IF(ISERROR(SEARCH($Y$2,Séquences!$W$392)),"",AJ24))&amp;" "&amp;IF(AK24="","",IF(ISERROR(SEARCH($Y$2,Séquences!$W$435)),"",AK24)))</f>
        <v>.</v>
      </c>
      <c r="Z24" s="430" t="str">
        <f>IF(ISERROR(SEARCH($Z$3,C24)),".",IF(AB24="","",IF(ISERROR(SEARCH($Z$2,Séquences!$W$44)),"",AB24))&amp;" "&amp;IF(AC24="","",IF(ISERROR(SEARCH($Z$2,Séquences!$W$88)),"",AC24))&amp;" "&amp;IF(AD24="","",IF(ISERROR(SEARCH($Z$2,Séquences!$W$131)),"",AD24))&amp;" "&amp;IF(AE24="","",IF(ISERROR(SEARCH($Z$2,Séquences!$W$175)),"",AE24))&amp;" "&amp;IF(AF24="","",IF(ISERROR(SEARCH($Z$2,Séquences!$W$219)),"",AF24))&amp;" "&amp;IF(AG24="","",IF(ISERROR(SEARCH($Z$2,Séquences!$W$263)),"",AG24))&amp;" "&amp;IF(AH24="","",IF(ISERROR(SEARCH($Z$2,Séquences!$W$306)),"",AH24))&amp;" "&amp;IF(AI24="","",IF(ISERROR(SEARCH($Z$2,Séquences!$W$349)),"",AI24))&amp;" "&amp;IF(AJ24="","",IF(ISERROR(SEARCH($Z$2,Séquences!$W$392)),"",AJ24))&amp;" "&amp;IF(AK24="","",IF(ISERROR(SEARCH($Z$2,Séquences!$W$435)),"",AK24)))</f>
        <v>.</v>
      </c>
      <c r="AA24" s="206">
        <f t="shared" ref="AA24:AA30" si="1">+COUNTA(E24:Z24)</f>
        <v>22</v>
      </c>
      <c r="AB24" s="207" t="str">
        <f>IF(ISERROR(SEARCH($A$23,Séquences!$W$44)),"",IF(ISERROR(SEARCH(A24,Séquences!$W$44)),"",Séquences!$X$44))</f>
        <v>S1</v>
      </c>
      <c r="AC24" s="207" t="str">
        <f>IF(ISERROR(SEARCH($A$23,Séquences!$W$88)),"",IF(ISERROR(SEARCH(A24,Séquences!$W$88)),"",Séquences!$X$88))</f>
        <v/>
      </c>
      <c r="AD24" s="207" t="str">
        <f>IF(ISERROR(SEARCH($A$23,Séquences!$W$131)),"",IF(ISERROR(SEARCH(A24,Séquences!$W$131)),"",Séquences!$X$131))</f>
        <v/>
      </c>
      <c r="AE24" s="207" t="str">
        <f>IF(ISERROR(SEARCH($A$23,Séquences!$W$175)),"",IF(ISERROR(SEARCH(A24,Séquences!$W$175)),"",Séquences!$X$175))</f>
        <v/>
      </c>
      <c r="AF24" s="207" t="str">
        <f>IF(ISERROR(SEARCH($A$23,Séquences!$W$219)),"",IF(ISERROR(SEARCH(A24,Séquences!$W$219)),"",Séquences!$X$219))</f>
        <v/>
      </c>
      <c r="AG24" s="207" t="str">
        <f>IF(ISERROR(SEARCH($A$23,Séquences!$W$263)),"",IF(ISERROR(SEARCH(A24,Séquences!$W$263)),"",Séquences!$X$263))</f>
        <v>S6</v>
      </c>
      <c r="AH24" s="207" t="str">
        <f>IF(ISERROR(SEARCH($A$23,Séquences!$W$306)),"",IF(ISERROR(SEARCH(A24,Séquences!$W$306)),"",Séquences!$X$306))</f>
        <v>S7</v>
      </c>
      <c r="AI24" s="207" t="str">
        <f>IF(ISERROR(SEARCH($A$23,Séquences!$W$349)),"",IF(ISERROR(SEARCH(A24,Séquences!$W$349)),"",Séquences!$X$349))</f>
        <v/>
      </c>
      <c r="AJ24" s="207" t="str">
        <f>IF(ISERROR(SEARCH($A$23,Séquences!$W$392)),"",IF(ISERROR(SEARCH(A24,Séquences!$W$392)),"",Séquences!$X$392))</f>
        <v/>
      </c>
      <c r="AK24" s="207" t="str">
        <f>IF(ISERROR(SEARCH($A$23,Séquences!$W$435)),"",IF(ISERROR(SEARCH(A24,Séquences!$W$435)),"",Séquences!$X$435))</f>
        <v/>
      </c>
    </row>
    <row r="25" spans="1:368" ht="39" customHeight="1">
      <c r="A25" s="628" t="str">
        <f>'Objectifs et Compétences'!D21</f>
        <v xml:space="preserve">CO5.2. Identifier et justifier un problème technique à partir de l’analyse globale d’un produit (approche matière – énergie – information) </v>
      </c>
      <c r="B25" s="629"/>
      <c r="C25" s="344" t="str">
        <f>'Objectifs et Compétences'!I21</f>
        <v xml:space="preserve">1.1. / 1.2. / 1.3. / 1.4. / 2.1. / 4.3. </v>
      </c>
      <c r="D25" s="218" t="s">
        <v>731</v>
      </c>
      <c r="E25" s="429" t="str">
        <f>IF(ISERROR(SEARCH($E$3,C25)),".",IF(AB25="","",IF(ISERROR(SEARCH($E$2,Séquences!$W$44)),"",AB25))&amp;" "&amp;IF(AC25="","",IF(ISERROR(SEARCH($E$2,Séquences!$W$88)),"",AC25))&amp;" "&amp;IF(AD25="","",IF(ISERROR(SEARCH($E$2,Séquences!$W$131)),"",AD25))&amp;" "&amp;IF(AE25="","",IF(ISERROR(SEARCH($E$2,Séquences!$W$175)),"",AE25))&amp;" "&amp;IF(AF25="","",IF(ISERROR(SEARCH($E$2,Séquences!$W$219)),"",AF25))&amp;" "&amp;IF(AG25="","",IF(ISERROR(SEARCH($E$2,Séquences!$W$263)),"",AG25))&amp;" "&amp;IF(AH25="","",IF(ISERROR(SEARCH($E$2,Séquences!$W$306)),"",AH25))&amp;" "&amp;IF(AI25="","",IF(ISERROR(SEARCH($E$2,Séquences!$W$349)),"",AI25))&amp;" "&amp;IF(AJ25="","",IF(ISERROR(SEARCH($E$2,Séquences!$W$392)),"",AJ25))&amp;" "&amp;IF(AK25="","",IF(ISERROR(SEARCH($E$2,Séquences!$W$435)),"",AK25)))</f>
        <v xml:space="preserve">    S5   S8  </v>
      </c>
      <c r="F25" s="430" t="str">
        <f>IF(ISERROR(SEARCH($F$3,C25)),".",IF(AB25="","",IF(ISERROR(SEARCH($F$2,Séquences!$W$44)),"",AB25))&amp;" "&amp;IF(AC25="","",IF(ISERROR(SEARCH($F$2,Séquences!$W$88)),"",AC25))&amp;" "&amp;IF(AD25="","",IF(ISERROR(SEARCH($F$2,Séquences!$W$131)),"",AD25))&amp;" "&amp;IF(AE25="","",IF(ISERROR(SEARCH($F$2,Séquences!$W$175)),"",AE25))&amp;" "&amp;IF(AF25="","",IF(ISERROR(SEARCH($F$2,Séquences!$W$219)),"",AF25))&amp;" "&amp;IF(AG25="","",IF(ISERROR(SEARCH($F$2,Séquences!$W$263)),"",AG25))&amp;" "&amp;IF(AH25="","",IF(ISERROR(SEARCH($F$2,Séquences!$W$306)),"",AH25))&amp;" "&amp;IF(AI25="","",IF(ISERROR(SEARCH($F$2,Séquences!$W$349)),"",AI25))&amp;" "&amp;IF(AJ25="","",IF(ISERROR(SEARCH($F$2,Séquences!$W$392)),"",AJ25))&amp;" "&amp;IF(AK25="","",IF(ISERROR(SEARCH($F$2,Séquences!$W$435)),"",AK25)))</f>
        <v xml:space="preserve">    S5   S8  </v>
      </c>
      <c r="G25" s="430" t="str">
        <f>IF(ISERROR(SEARCH($G$3,C25)),".",IF(AB25="","",IF(ISERROR(SEARCH($G$2,Séquences!$W$44)),"",AB25))&amp;" "&amp;IF(AC25="","",IF(ISERROR(SEARCH($G$2,Séquences!$W$88)),"",AC25))&amp;" "&amp;IF(AD25="","",IF(ISERROR(SEARCH($G$2,Séquences!$W$131)),"",AD25))&amp;" "&amp;IF(AE25="","",IF(ISERROR(SEARCH($G$2,Séquences!$W$175)),"",AE25))&amp;" "&amp;IF(AF25="","",IF(ISERROR(SEARCH($G$2,Séquences!$W$219)),"",AF25))&amp;" "&amp;IF(AG25="","",IF(ISERROR(SEARCH($G$2,Séquences!$W$263)),"",AG25))&amp;" "&amp;IF(AH25="","",IF(ISERROR(SEARCH($G$2,Séquences!$W$306)),"",AH25))&amp;" "&amp;IF(AI25="","",IF(ISERROR(SEARCH($G$2,Séquences!$W$349)),"",AI25))&amp;" "&amp;IF(AJ25="","",IF(ISERROR(SEARCH($G$2,Séquences!$W$392)),"",AJ25))&amp;" "&amp;IF(AK25="","",IF(ISERROR(SEARCH($G$2,Séquences!$W$435)),"",AK25)))</f>
        <v xml:space="preserve">    S5   S8  </v>
      </c>
      <c r="H25" s="430" t="str">
        <f>IF(ISERROR(SEARCH($H$3,C25)),".",IF(AB25="","",IF(ISERROR(SEARCH($H$2,Séquences!$W$44)),"",AB25))&amp;" "&amp;IF(AC25="","",IF(ISERROR(SEARCH($H$2,Séquences!$W$88)),"",AC25))&amp;" "&amp;IF(AD25="","",IF(ISERROR(SEARCH($H$2,Séquences!$W$131)),"",AD25))&amp;" "&amp;IF(AE25="","",IF(ISERROR(SEARCH($H$2,Séquences!$W$175)),"",AE25))&amp;" "&amp;IF(AF25="","",IF(ISERROR(SEARCH($H$2,Séquences!$W$219)),"",AF25))&amp;" "&amp;IF(AG25="","",IF(ISERROR(SEARCH($H$2,Séquences!$W$263)),"",AG25))&amp;" "&amp;IF(AH25="","",IF(ISERROR(SEARCH($H$2,Séquences!$W$306)),"",AH25))&amp;" "&amp;IF(AI25="","",IF(ISERROR(SEARCH($H$2,Séquences!$W$349)),"",AI25))&amp;" "&amp;IF(AJ25="","",IF(ISERROR(SEARCH($H$2,Séquences!$W$392)),"",AJ25))&amp;" "&amp;IF(AK25="","",IF(ISERROR(SEARCH($H$2,Séquences!$W$435)),"",AK25)))</f>
        <v xml:space="preserve">    S5   S8  </v>
      </c>
      <c r="I25" s="431" t="str">
        <f>IF(ISERROR(SEARCH($I$3,C25)),".",IF(AB25="","",IF(ISERROR(SEARCH($I$2,Séquences!$W$44)),"",AB25))&amp;" "&amp;IF(AC25="","",IF(ISERROR(SEARCH($I$2,Séquences!$W$88)),"",AC25))&amp;" "&amp;IF(AD25="","",IF(ISERROR(SEARCH($I$2,Séquences!$W$131)),"",AD25))&amp;" "&amp;IF(AE25="","",IF(ISERROR(SEARCH($I$2,Séquences!$W$175)),"",AE25))&amp;" "&amp;IF(AF25="","",IF(ISERROR(SEARCH($I$2,Séquences!$W$219)),"",AF25))&amp;" "&amp;IF(AG25="","",IF(ISERROR(SEARCH($I$2,Séquences!$W$263)),"",AG25))&amp;" "&amp;IF(AH25="","",IF(ISERROR(SEARCH($I$2,Séquences!$W$306)),"",AH25))&amp;" "&amp;IF(AI25="","",IF(ISERROR(SEARCH($I$2,Séquences!$W$349)),"",AI25))&amp;" "&amp;IF(AJ25="","",IF(ISERROR(SEARCH($I$2,Séquences!$W$392)),"",AJ25))&amp;" "&amp;IF(AK25="","",IF(ISERROR(SEARCH($I$2,Séquences!$W$435)),"",AK25)))</f>
        <v>.</v>
      </c>
      <c r="J25" s="365" t="str">
        <f>IF(ISERROR(SEARCH($J$3,C25)),".",IF(AB25="","",IF(ISERROR(SEARCH($J$2,Séquences!$W$44)),"",AB25))&amp;" "&amp;IF(AC25="","",IF(ISERROR(SEARCH($J$2,Séquences!$W$88)),"",AC25))&amp;" "&amp;IF(AD25="","",IF(ISERROR(SEARCH($J$2,Séquences!$W$131)),"",AD25))&amp;" "&amp;IF(AE25="","",IF(ISERROR(SEARCH($J$2,Séquences!$W$175)),"",AE25))&amp;" "&amp;IF(AF25="","",IF(ISERROR(SEARCH($J$2,Séquences!$W$219)),"",AF25))&amp;" "&amp;IF(AG25="","",IF(ISERROR(SEARCH($J$2,Séquences!$W$263)),"",AG25))&amp;" "&amp;IF(AH25="","",IF(ISERROR(SEARCH($J$2,Séquences!$W$306)),"",AH25))&amp;" "&amp;IF(AI25="","",IF(ISERROR(SEARCH($J$2,Séquences!$W$349)),"",AI25))&amp;" "&amp;IF(AJ25="","",IF(ISERROR(SEARCH($J$2,Séquences!$W$392)),"",AJ25))&amp;" "&amp;IF(AK25="","",IF(ISERROR(SEARCH($J$2,Séquences!$W$435)),"",AK25)))</f>
        <v xml:space="preserve">         </v>
      </c>
      <c r="K25" s="430" t="str">
        <f>IF(ISERROR(SEARCH($K$3,C25)),".",IF(AB25="","",IF(ISERROR(SEARCH($K$2,Séquences!$W$44)),"",AB25))&amp;" "&amp;IF(AC25="","",IF(ISERROR(SEARCH($K$2,Séquences!$W$88)),"",AC25))&amp;" "&amp;IF(AD25="","",IF(ISERROR(SEARCH($K$2,Séquences!$W$131)),"",AD25))&amp;" "&amp;IF(AE25="","",IF(ISERROR(SEARCH($K$2,Séquences!$W$175)),"",AE25))&amp;" "&amp;IF(AF25="","",IF(ISERROR(SEARCH($K$2,Séquences!$W$219)),"",AF25))&amp;" "&amp;IF(AG25="","",IF(ISERROR(SEARCH($K$2,Séquences!$W$263)),"",AG25))&amp;" "&amp;IF(AH25="","",IF(ISERROR(SEARCH($K$2,Séquences!$W$306)),"",AH25))&amp;" "&amp;IF(AI25="","",IF(ISERROR(SEARCH($K$2,Séquences!$W$349)),"",AI25))&amp;" "&amp;IF(AJ25="","",IF(ISERROR(SEARCH($K$2,Séquences!$W$392)),"",AJ25))&amp;" "&amp;IF(AK25="","",IF(ISERROR(SEARCH($K$2,Séquences!$W$435)),"",AK25)))</f>
        <v>.</v>
      </c>
      <c r="L25" s="430" t="str">
        <f>IF(ISERROR(SEARCH($L$3,C25)),".",IF(AB25="","",IF(ISERROR(SEARCH($L$2,Séquences!$W$44)),"",AB25))&amp;" "&amp;IF(AC25="","",IF(ISERROR(SEARCH($L$2,Séquences!$W$88)),"",AC25))&amp;" "&amp;IF(AD25="","",IF(ISERROR(SEARCH($L$2,Séquences!$W$131)),"",AD25))&amp;" "&amp;IF(AE25="","",IF(ISERROR(SEARCH($L$2,Séquences!$W$175)),"",AE25))&amp;" "&amp;IF(AF25="","",IF(ISERROR(SEARCH($L$2,Séquences!$W$219)),"",AF25))&amp;" "&amp;IF(AG25="","",IF(ISERROR(SEARCH($L$2,Séquences!$W$263)),"",AG25))&amp;" "&amp;IF(AH25="","",IF(ISERROR(SEARCH($L$2,Séquences!$W$306)),"",AH25))&amp;" "&amp;IF(AI25="","",IF(ISERROR(SEARCH($L$2,Séquences!$W$349)),"",AI25))&amp;" "&amp;IF(AJ25="","",IF(ISERROR(SEARCH($L$2,Séquences!$W$392)),"",AJ25))&amp;" "&amp;IF(AK25="","",IF(ISERROR(SEARCH($L$2,Séquences!$W$435)),"",AK25)))</f>
        <v>.</v>
      </c>
      <c r="M25" s="431" t="str">
        <f>IF(ISERROR(SEARCH($M$3,C25)),".",IF(AB25="","",IF(ISERROR(SEARCH($M$2,Séquences!$W$44)),"",AB25))&amp;" "&amp;IF(AC25="","",IF(ISERROR(SEARCH($M$2,Séquences!$W$88)),"",AC25))&amp;" "&amp;IF(AD25="","",IF(ISERROR(SEARCH($M$2,Séquences!$W$131)),"",AD25))&amp;" "&amp;IF(AE25="","",IF(ISERROR(SEARCH($M$2,Séquences!$W$175)),"",AE25))&amp;" "&amp;IF(AF25="","",IF(ISERROR(SEARCH($M$2,Séquences!$W$219)),"",AF25))&amp;" "&amp;IF(AG25="","",IF(ISERROR(SEARCH($M$2,Séquences!$W$263)),"",AG25))&amp;" "&amp;IF(AH25="","",IF(ISERROR(SEARCH($M$2,Séquences!$W$306)),"",AH25))&amp;" "&amp;IF(AI25="","",IF(ISERROR(SEARCH($M$2,Séquences!$W$349)),"",AI25))&amp;" "&amp;IF(AJ25="","",IF(ISERROR(SEARCH($M$2,Séquences!$W$392)),"",AJ25))&amp;" "&amp;IF(AK25="","",IF(ISERROR(SEARCH($M$2,Séquences!$W$435)),"",AK25)))</f>
        <v>.</v>
      </c>
      <c r="N25" s="365" t="str">
        <f>IF(ISERROR(SEARCH($N$3,C25)),".",IF(AB25="","",IF(ISERROR(SEARCH($N$2,Séquences!$W$44)),"",AB25))&amp;" "&amp;IF(AC25="","",IF(ISERROR(SEARCH($N$2,Séquences!$W$88)),"",AC25))&amp;" "&amp;IF(AD25="","",IF(ISERROR(SEARCH($N$2,Séquences!$W$131)),"",AD25))&amp;" "&amp;IF(AE25="","",IF(ISERROR(SEARCH($N$2,Séquences!$W$175)),"",AE25))&amp;" "&amp;IF(AF25="","",IF(ISERROR(SEARCH($N$2,Séquences!$W$219)),"",AF25))&amp;" "&amp;IF(AG25="","",IF(ISERROR(SEARCH($N$2,Séquences!$W$263)),"",AG25))&amp;" "&amp;IF(AH25="","",IF(ISERROR(SEARCH($N$2,Séquences!$W$306)),"",AH25))&amp;" "&amp;IF(AI25="","",IF(ISERROR(SEARCH($N$2,Séquences!$W$349)),"",AI25))&amp;" "&amp;IF(AJ25="","",IF(ISERROR(SEARCH($N$2,Séquences!$W$392)),"",AJ25))&amp;" "&amp;IF(AK25="","",IF(ISERROR(SEARCH($N$2,Séquences!$W$435)),"",AK25)))</f>
        <v>.</v>
      </c>
      <c r="O25" s="430" t="str">
        <f>IF(ISERROR(SEARCH($O$3,C25)),".",IF(AB25="","",IF(ISERROR(SEARCH($O$2,Séquences!$W$44)),"",AB25))&amp;" "&amp;IF(AC25="","",IF(ISERROR(SEARCH($O$2,Séquences!$W$88)),"",AC25))&amp;" "&amp;IF(AD25="","",IF(ISERROR(SEARCH($O$2,Séquences!$W$131)),"",AD25))&amp;" "&amp;IF(AE25="","",IF(ISERROR(SEARCH($O$2,Séquences!$W$175)),"",AE25))&amp;" "&amp;IF(AF25="","",IF(ISERROR(SEARCH($O$2,Séquences!$W$219)),"",AF25))&amp;" "&amp;IF(AG25="","",IF(ISERROR(SEARCH($O$2,Séquences!$W$263)),"",AG25))&amp;" "&amp;IF(AH25="","",IF(ISERROR(SEARCH($O$2,Séquences!$W$306)),"",AH25))&amp;" "&amp;IF(AI25="","",IF(ISERROR(SEARCH($O$2,Séquences!$W$349)),"",AI25))&amp;" "&amp;IF(AJ25="","",IF(ISERROR(SEARCH($O$2,Séquences!$W$392)),"",AJ25))&amp;" "&amp;IF(AK25="","",IF(ISERROR(SEARCH($O$2,Séquences!$W$435)),"",AK25)))</f>
        <v>.</v>
      </c>
      <c r="P25" s="430" t="str">
        <f>IF(ISERROR(SEARCH($P$3,C25)),".",IF(AB25="","",IF(ISERROR(SEARCH($P$2,Séquences!$W$44)),"",AB25))&amp;" "&amp;IF(AC25="","",IF(ISERROR(SEARCH($P$2,Séquences!$W$88)),"",AC25))&amp;" "&amp;IF(AD25="","",IF(ISERROR(SEARCH($P$2,Séquences!$W$131)),"",AD25))&amp;" "&amp;IF(AE25="","",IF(ISERROR(SEARCH($P$2,Séquences!$W$175)),"",AE25))&amp;" "&amp;IF(AF25="","",IF(ISERROR(SEARCH($P$2,Séquences!$W$219)),"",AF25))&amp;" "&amp;IF(AG25="","",IF(ISERROR(SEARCH($P$2,Séquences!$W$263)),"",AG25))&amp;" "&amp;IF(AH25="","",IF(ISERROR(SEARCH($P$2,Séquences!$W$306)),"",AH25))&amp;" "&amp;IF(AI25="","",IF(ISERROR(SEARCH($P$2,Séquences!$W$349)),"",AI25))&amp;" "&amp;IF(AJ25="","",IF(ISERROR(SEARCH($P$2,Séquences!$W$392)),"",AJ25))&amp;" "&amp;IF(AK25="","",IF(ISERROR(SEARCH($P$2,Séquences!$W$435)),"",AK25)))</f>
        <v>.</v>
      </c>
      <c r="Q25" s="431" t="str">
        <f>IF(ISERROR(SEARCH($Q$3,C25)),".",IF(AB25="","",IF(ISERROR(SEARCH($Q$2,Séquences!$W$44)),"",AB25))&amp;" "&amp;IF(AC25="","",IF(ISERROR(SEARCH($Q$2,Séquences!$W$88)),"",AC25))&amp;" "&amp;IF(AD25="","",IF(ISERROR(SEARCH($Q$2,Séquences!$W$131)),"",AD25))&amp;" "&amp;IF(AE25="","",IF(ISERROR(SEARCH($Q$2,Séquences!$W$175)),"",AE25))&amp;" "&amp;IF(AF25="","",IF(ISERROR(SEARCH($Q$2,Séquences!$W$219)),"",AF25))&amp;" "&amp;IF(AG25="","",IF(ISERROR(SEARCH($Q$2,Séquences!$W$263)),"",AG25))&amp;" "&amp;IF(AH25="","",IF(ISERROR(SEARCH($Q$2,Séquences!$W$306)),"",AH25))&amp;" "&amp;IF(AI25="","",IF(ISERROR(SEARCH($Q$2,Séquences!$W$349)),"",AI25))&amp;" "&amp;IF(AJ25="","",IF(ISERROR(SEARCH($Q$2,Séquences!$W$392)),"",AJ25))&amp;" "&amp;IF(AK25="","",IF(ISERROR(SEARCH($Q$2,Séquences!$W$435)),"",AK25)))</f>
        <v>.</v>
      </c>
      <c r="R25" s="365" t="str">
        <f>IF(ISERROR(SEARCH($R$3,C25)),".",IF(AB25="","",IF(ISERROR(SEARCH($R$2,Séquences!$W$44)),"",AB25))&amp;" "&amp;IF(AC25="","",IF(ISERROR(SEARCH($R$2,Séquences!$W$88)),"",AC25))&amp;" "&amp;IF(AD25="","",IF(ISERROR(SEARCH($R$2,Séquences!$W$131)),"",AD25))&amp;" "&amp;IF(AE25="","",IF(ISERROR(SEARCH($R$2,Séquences!$W$175)),"",AE25))&amp;" "&amp;IF(AF25="","",IF(ISERROR(SEARCH($R$2,Séquences!$W$219)),"",AF25))&amp;" "&amp;IF(AG25="","",IF(ISERROR(SEARCH($R$2,Séquences!$W$263)),"",AG25))&amp;" "&amp;IF(AH25="","",IF(ISERROR(SEARCH($R$2,Séquences!$W$306)),"",AH25))&amp;" "&amp;IF(AI25="","",IF(ISERROR(SEARCH($R$2,Séquences!$W$349)),"",AI25))&amp;" "&amp;IF(AJ25="","",IF(ISERROR(SEARCH($R$2,Séquences!$W$392)),"",AJ25))&amp;" "&amp;IF(AK25="","",IF(ISERROR(SEARCH($R$2,Séquences!$W$435)),"",AK25)))</f>
        <v>.</v>
      </c>
      <c r="S25" s="430" t="str">
        <f>IF(ISERROR(SEARCH($S$3,C25)),".",IF(AB25="","",IF(ISERROR(SEARCH($S$2,Séquences!$W$44)),"",AB25))&amp;" "&amp;IF(AC25="","",IF(ISERROR(SEARCH($S$2,Séquences!$W$88)),"",AC25))&amp;" "&amp;IF(AD25="","",IF(ISERROR(SEARCH($S$2,Séquences!$W$131)),"",AD25))&amp;" "&amp;IF(AE25="","",IF(ISERROR(SEARCH($S$2,Séquences!$W$175)),"",AE25))&amp;" "&amp;IF(AF25="","",IF(ISERROR(SEARCH($S$2,Séquences!$W$219)),"",AF25))&amp;" "&amp;IF(AG25="","",IF(ISERROR(SEARCH($S$2,Séquences!$W$263)),"",AG25))&amp;" "&amp;IF(AH25="","",IF(ISERROR(SEARCH($S$2,Séquences!$W$306)),"",AH25))&amp;" "&amp;IF(AI25="","",IF(ISERROR(SEARCH($S$2,Séquences!$W$349)),"",AI25))&amp;" "&amp;IF(AJ25="","",IF(ISERROR(SEARCH($S$2,Séquences!$W$392)),"",AJ25))&amp;" "&amp;IF(AK25="","",IF(ISERROR(SEARCH($S$2,Séquences!$W$435)),"",AK25)))</f>
        <v>.</v>
      </c>
      <c r="T25" s="431" t="str">
        <f>IF(ISERROR(SEARCH($T$3,C25)),".",IF(AB25="","",IF(ISERROR(SEARCH($T$2,Séquences!$W$44)),"",AB25))&amp;" "&amp;IF(AC25="","",IF(ISERROR(SEARCH($T$2,Séquences!$W$88)),"",AC25))&amp;" "&amp;IF(AD25="","",IF(ISERROR(SEARCH($T$2,Séquences!$W$131)),"",AD25))&amp;" "&amp;IF(AE25="","",IF(ISERROR(SEARCH($T$2,Séquences!$W$175)),"",AE25))&amp;" "&amp;IF(AF25="","",IF(ISERROR(SEARCH($T$2,Séquences!$W$219)),"",AF25))&amp;" "&amp;IF(AG25="","",IF(ISERROR(SEARCH($T$2,Séquences!$W$263)),"",AG25))&amp;" "&amp;IF(AH25="","",IF(ISERROR(SEARCH($T$2,Séquences!$W$306)),"",AH25))&amp;" "&amp;IF(AI25="","",IF(ISERROR(SEARCH($T$2,Séquences!$W$349)),"",AI25))&amp;" "&amp;IF(AJ25="","",IF(ISERROR(SEARCH($T$2,Séquences!$W$392)),"",AJ25))&amp;" "&amp;IF(AK25="","",IF(ISERROR(SEARCH($T$2,Séquences!$W$435)),"",AK25)))</f>
        <v xml:space="preserve">    S5     S10</v>
      </c>
      <c r="U25" s="365" t="str">
        <f>IF(ISERROR(SEARCH($U$3,C25)),".",IF(AB25="","",IF(ISERROR(SEARCH($U$2,Séquences!$W$44)),"",AB25))&amp;" "&amp;IF(AC25="","",IF(ISERROR(SEARCH($U$2,Séquences!$W$88)),"",AC25))&amp;" "&amp;IF(AD25="","",IF(ISERROR(SEARCH($U$2,Séquences!$W$131)),"",AD25))&amp;" "&amp;IF(AE25="","",IF(ISERROR(SEARCH($U$2,Séquences!$W$175)),"",AE25))&amp;" "&amp;IF(AF25="","",IF(ISERROR(SEARCH($U$2,Séquences!$W$219)),"",AF25))&amp;" "&amp;IF(AG25="","",IF(ISERROR(SEARCH($U$2,Séquences!$W$263)),"",AG25))&amp;" "&amp;IF(AH25="","",IF(ISERROR(SEARCH($U$2,Séquences!$W$306)),"",AH25))&amp;" "&amp;IF(AI25="","",IF(ISERROR(SEARCH($U$2,Séquences!$W$349)),"",AI25))&amp;" "&amp;IF(AJ25="","",IF(ISERROR(SEARCH($U$2,Séquences!$W$392)),"",AJ25))&amp;" "&amp;IF(AK25="","",IF(ISERROR(SEARCH($U$2,Séquences!$W$435)),"",AK25)))</f>
        <v>.</v>
      </c>
      <c r="V25" s="430" t="str">
        <f>IF(ISERROR(SEARCH($V$3,C25)),".",IF(AB25="","",IF(ISERROR(SEARCH($V$2,Séquences!$W$44)),"",AB25))&amp;" "&amp;IF(AC25="","",IF(ISERROR(SEARCH($V$2,Séquences!$W$88)),"",AC25))&amp;" "&amp;IF(AD25="","",IF(ISERROR(SEARCH($V$2,Séquences!$W$131)),"",AD25))&amp;" "&amp;IF(AE25="","",IF(ISERROR(SEARCH($V$2,Séquences!$W$175)),"",AE25))&amp;" "&amp;IF(AF25="","",IF(ISERROR(SEARCH($V$2,Séquences!$W$219)),"",AF25))&amp;" "&amp;IF(AG25="","",IF(ISERROR(SEARCH($V$2,Séquences!$W$263)),"",AG25))&amp;" "&amp;IF(AH25="","",IF(ISERROR(SEARCH($V$2,Séquences!$W$306)),"",AH25))&amp;" "&amp;IF(AI25="","",IF(ISERROR(SEARCH($V$2,Séquences!$W$349)),"",AI25))&amp;" "&amp;IF(AJ25="","",IF(ISERROR(SEARCH($V$2,Séquences!$W$392)),"",AJ25))&amp;" "&amp;IF(AK25="","",IF(ISERROR(SEARCH($V$2,Séquences!$W$435)),"",AK25)))</f>
        <v>.</v>
      </c>
      <c r="W25" s="431" t="str">
        <f>IF(ISERROR(SEARCH($W$3,C25)),".",IF(AB25="","",IF(ISERROR(SEARCH($W$2,Séquences!$W$44)),"",AB25))&amp;" "&amp;IF(AC25="","",IF(ISERROR(SEARCH($W$2,Séquences!$W$88)),"",AC25))&amp;" "&amp;IF(AD25="","",IF(ISERROR(SEARCH($W$2,Séquences!$W$131)),"",AD25))&amp;" "&amp;IF(AE25="","",IF(ISERROR(SEARCH($W$2,Séquences!$W$175)),"",AE25))&amp;" "&amp;IF(AF25="","",IF(ISERROR(SEARCH($W$2,Séquences!$W$219)),"",AF25))&amp;" "&amp;IF(AG25="","",IF(ISERROR(SEARCH($W$2,Séquences!$W$263)),"",AG25))&amp;" "&amp;IF(AH25="","",IF(ISERROR(SEARCH($W$2,Séquences!$W$306)),"",AH25))&amp;" "&amp;IF(AI25="","",IF(ISERROR(SEARCH($W$2,Séquences!$W$349)),"",AI25))&amp;" "&amp;IF(AJ25="","",IF(ISERROR(SEARCH($W$2,Séquences!$W$392)),"",AJ25))&amp;" "&amp;IF(AK25="","",IF(ISERROR(SEARCH($W$2,Séquences!$W$435)),"",AK25)))</f>
        <v>.</v>
      </c>
      <c r="X25" s="365" t="str">
        <f>IF(ISERROR(SEARCH($X$3,C25)),".",IF(AB25="","",IF(ISERROR(SEARCH($X$2,Séquences!$W$44)),"",AB25))&amp;" "&amp;IF(AC25="","",IF(ISERROR(SEARCH($X$2,Séquences!$W$88)),"",AC25))&amp;" "&amp;IF(AD25="","",IF(ISERROR(SEARCH($X$2,Séquences!$W$131)),"",AD25))&amp;" "&amp;IF(AE25="","",IF(ISERROR(SEARCH($X$2,Séquences!$W$175)),"",AE25))&amp;" "&amp;IF(AF25="","",IF(ISERROR(SEARCH($X$2,Séquences!$W$219)),"",AF25))&amp;" "&amp;IF(AG25="","",IF(ISERROR(SEARCH($X$2,Séquences!$W$263)),"",AG25))&amp;" "&amp;IF(AH25="","",IF(ISERROR(SEARCH($X$2,Séquences!$W$306)),"",AH25))&amp;" "&amp;IF(AI25="","",IF(ISERROR(SEARCH($X$2,Séquences!$W$349)),"",AI25))&amp;" "&amp;IF(AJ25="","",IF(ISERROR(SEARCH($X$2,Séquences!$W$392)),"",AJ25))&amp;" "&amp;IF(AK25="","",IF(ISERROR(SEARCH($X$2,Séquences!$W$435)),"",AK25)))</f>
        <v>.</v>
      </c>
      <c r="Y25" s="430" t="str">
        <f>IF(ISERROR(SEARCH($Y$3,C25)),".",IF(AB25="","",IF(ISERROR(SEARCH($Y$2,Séquences!$W$44)),"",AB25))&amp;" "&amp;IF(AC25="","",IF(ISERROR(SEARCH($Y$2,Séquences!$W$88)),"",AC25))&amp;" "&amp;IF(AD25="","",IF(ISERROR(SEARCH($Y$2,Séquences!$W$131)),"",AD25))&amp;" "&amp;IF(AE25="","",IF(ISERROR(SEARCH($Y$2,Séquences!$W$175)),"",AE25))&amp;" "&amp;IF(AF25="","",IF(ISERROR(SEARCH($Y$2,Séquences!$W$219)),"",AF25))&amp;" "&amp;IF(AG25="","",IF(ISERROR(SEARCH($Y$2,Séquences!$W$263)),"",AG25))&amp;" "&amp;IF(AH25="","",IF(ISERROR(SEARCH($Y$2,Séquences!$W$306)),"",AH25))&amp;" "&amp;IF(AI25="","",IF(ISERROR(SEARCH($Y$2,Séquences!$W$349)),"",AI25))&amp;" "&amp;IF(AJ25="","",IF(ISERROR(SEARCH($Y$2,Séquences!$W$392)),"",AJ25))&amp;" "&amp;IF(AK25="","",IF(ISERROR(SEARCH($Y$2,Séquences!$W$435)),"",AK25)))</f>
        <v>.</v>
      </c>
      <c r="Z25" s="430" t="str">
        <f>IF(ISERROR(SEARCH($Z$3,C25)),".",IF(AB25="","",IF(ISERROR(SEARCH($Z$2,Séquences!$W$44)),"",AB25))&amp;" "&amp;IF(AC25="","",IF(ISERROR(SEARCH($Z$2,Séquences!$W$88)),"",AC25))&amp;" "&amp;IF(AD25="","",IF(ISERROR(SEARCH($Z$2,Séquences!$W$131)),"",AD25))&amp;" "&amp;IF(AE25="","",IF(ISERROR(SEARCH($Z$2,Séquences!$W$175)),"",AE25))&amp;" "&amp;IF(AF25="","",IF(ISERROR(SEARCH($Z$2,Séquences!$W$219)),"",AF25))&amp;" "&amp;IF(AG25="","",IF(ISERROR(SEARCH($Z$2,Séquences!$W$263)),"",AG25))&amp;" "&amp;IF(AH25="","",IF(ISERROR(SEARCH($Z$2,Séquences!$W$306)),"",AH25))&amp;" "&amp;IF(AI25="","",IF(ISERROR(SEARCH($Z$2,Séquences!$W$349)),"",AI25))&amp;" "&amp;IF(AJ25="","",IF(ISERROR(SEARCH($Z$2,Séquences!$W$392)),"",AJ25))&amp;" "&amp;IF(AK25="","",IF(ISERROR(SEARCH($Z$2,Séquences!$W$435)),"",AK25)))</f>
        <v>.</v>
      </c>
      <c r="AA25" s="206">
        <f t="shared" si="1"/>
        <v>22</v>
      </c>
      <c r="AB25" s="207" t="str">
        <f>IF(ISERROR(SEARCH($A$23,Séquences!$W$44)),"",IF(ISERROR(SEARCH(A25,Séquences!$W$44)),"",Séquences!$X$44))</f>
        <v/>
      </c>
      <c r="AC25" s="207" t="str">
        <f>IF(ISERROR(SEARCH($A$23,Séquences!$W$88)),"",IF(ISERROR(SEARCH(A25,Séquences!$W$88)),"",Séquences!$X$88))</f>
        <v/>
      </c>
      <c r="AD25" s="207" t="str">
        <f>IF(ISERROR(SEARCH($A$23,Séquences!$W$131)),"",IF(ISERROR(SEARCH(A25,Séquences!$W$131)),"",Séquences!$X$131))</f>
        <v/>
      </c>
      <c r="AE25" s="207" t="str">
        <f>IF(ISERROR(SEARCH($A$23,Séquences!$W$175)),"",IF(ISERROR(SEARCH(A25,Séquences!$W$175)),"",Séquences!$X$175))</f>
        <v/>
      </c>
      <c r="AF25" s="207" t="str">
        <f>IF(ISERROR(SEARCH($A$23,Séquences!$W$219)),"",IF(ISERROR(SEARCH(A25,Séquences!$W$219)),"",Séquences!$X$219))</f>
        <v>S5</v>
      </c>
      <c r="AG25" s="207" t="str">
        <f>IF(ISERROR(SEARCH($A$23,Séquences!$W$263)),"",IF(ISERROR(SEARCH(A25,Séquences!$W$263)),"",Séquences!$X$263))</f>
        <v/>
      </c>
      <c r="AH25" s="207" t="str">
        <f>IF(ISERROR(SEARCH($A$23,Séquences!$W$306)),"",IF(ISERROR(SEARCH(A25,Séquences!$W$306)),"",Séquences!$X$306))</f>
        <v/>
      </c>
      <c r="AI25" s="207" t="str">
        <f>IF(ISERROR(SEARCH($A$23,Séquences!$W$349)),"",IF(ISERROR(SEARCH(A25,Séquences!$W$349)),"",Séquences!$X$349))</f>
        <v>S8</v>
      </c>
      <c r="AJ25" s="207" t="str">
        <f>IF(ISERROR(SEARCH($A$23,Séquences!$W$392)),"",IF(ISERROR(SEARCH(A25,Séquences!$W$392)),"",Séquences!$X$392))</f>
        <v/>
      </c>
      <c r="AK25" s="207" t="str">
        <f>IF(ISERROR(SEARCH($A$23,Séquences!$W$435)),"",IF(ISERROR(SEARCH(A25,Séquences!$W$435)),"",Séquences!$X$435))</f>
        <v>S10</v>
      </c>
    </row>
    <row r="26" spans="1:368" ht="39" customHeight="1">
      <c r="A26" s="628" t="str">
        <f>'Objectifs et Compétences'!D22</f>
        <v xml:space="preserve">CO5.3. Mettre en évidence les constituants d’un produit à partir des diagrammes pertinents. </v>
      </c>
      <c r="B26" s="629"/>
      <c r="C26" s="344" t="str">
        <f>'Objectifs et Compétences'!I22</f>
        <v xml:space="preserve">1.1. / 1.2. / 2.1. / 2.2. / 2.3. / 2.4. / 5.1. / 5.2. / 5.3. / </v>
      </c>
      <c r="D26" s="218" t="s">
        <v>732</v>
      </c>
      <c r="E26" s="429" t="str">
        <f>IF(ISERROR(SEARCH($E$3,C26)),".",IF(AB26="","",IF(ISERROR(SEARCH($E$2,Séquences!$W$44)),"",AB26))&amp;" "&amp;IF(AC26="","",IF(ISERROR(SEARCH($E$2,Séquences!$W$88)),"",AC26))&amp;" "&amp;IF(AD26="","",IF(ISERROR(SEARCH($E$2,Séquences!$W$131)),"",AD26))&amp;" "&amp;IF(AE26="","",IF(ISERROR(SEARCH($E$2,Séquences!$W$175)),"",AE26))&amp;" "&amp;IF(AF26="","",IF(ISERROR(SEARCH($E$2,Séquences!$W$219)),"",AF26))&amp;" "&amp;IF(AG26="","",IF(ISERROR(SEARCH($E$2,Séquences!$W$263)),"",AG26))&amp;" "&amp;IF(AH26="","",IF(ISERROR(SEARCH($E$2,Séquences!$W$306)),"",AH26))&amp;" "&amp;IF(AI26="","",IF(ISERROR(SEARCH($E$2,Séquences!$W$349)),"",AI26))&amp;" "&amp;IF(AJ26="","",IF(ISERROR(SEARCH($E$2,Séquences!$W$392)),"",AJ26))&amp;" "&amp;IF(AK26="","",IF(ISERROR(SEARCH($E$2,Séquences!$W$435)),"",AK26)))</f>
        <v xml:space="preserve">   S4      </v>
      </c>
      <c r="F26" s="430" t="str">
        <f>IF(ISERROR(SEARCH($F$3,C26)),".",IF(AB26="","",IF(ISERROR(SEARCH($F$2,Séquences!$W$44)),"",AB26))&amp;" "&amp;IF(AC26="","",IF(ISERROR(SEARCH($F$2,Séquences!$W$88)),"",AC26))&amp;" "&amp;IF(AD26="","",IF(ISERROR(SEARCH($F$2,Séquences!$W$131)),"",AD26))&amp;" "&amp;IF(AE26="","",IF(ISERROR(SEARCH($F$2,Séquences!$W$175)),"",AE26))&amp;" "&amp;IF(AF26="","",IF(ISERROR(SEARCH($F$2,Séquences!$W$219)),"",AF26))&amp;" "&amp;IF(AG26="","",IF(ISERROR(SEARCH($F$2,Séquences!$W$263)),"",AG26))&amp;" "&amp;IF(AH26="","",IF(ISERROR(SEARCH($F$2,Séquences!$W$306)),"",AH26))&amp;" "&amp;IF(AI26="","",IF(ISERROR(SEARCH($F$2,Séquences!$W$349)),"",AI26))&amp;" "&amp;IF(AJ26="","",IF(ISERROR(SEARCH($F$2,Séquences!$W$392)),"",AJ26))&amp;" "&amp;IF(AK26="","",IF(ISERROR(SEARCH($F$2,Séquences!$W$435)),"",AK26)))</f>
        <v xml:space="preserve">         </v>
      </c>
      <c r="G26" s="430" t="str">
        <f>IF(ISERROR(SEARCH($G$3,C26)),".",IF(AB26="","",IF(ISERROR(SEARCH($G$2,Séquences!$W$44)),"",AB26))&amp;" "&amp;IF(AC26="","",IF(ISERROR(SEARCH($G$2,Séquences!$W$88)),"",AC26))&amp;" "&amp;IF(AD26="","",IF(ISERROR(SEARCH($G$2,Séquences!$W$131)),"",AD26))&amp;" "&amp;IF(AE26="","",IF(ISERROR(SEARCH($G$2,Séquences!$W$175)),"",AE26))&amp;" "&amp;IF(AF26="","",IF(ISERROR(SEARCH($G$2,Séquences!$W$219)),"",AF26))&amp;" "&amp;IF(AG26="","",IF(ISERROR(SEARCH($G$2,Séquences!$W$263)),"",AG26))&amp;" "&amp;IF(AH26="","",IF(ISERROR(SEARCH($G$2,Séquences!$W$306)),"",AH26))&amp;" "&amp;IF(AI26="","",IF(ISERROR(SEARCH($G$2,Séquences!$W$349)),"",AI26))&amp;" "&amp;IF(AJ26="","",IF(ISERROR(SEARCH($G$2,Séquences!$W$392)),"",AJ26))&amp;" "&amp;IF(AK26="","",IF(ISERROR(SEARCH($G$2,Séquences!$W$435)),"",AK26)))</f>
        <v>.</v>
      </c>
      <c r="H26" s="430" t="str">
        <f>IF(ISERROR(SEARCH($H$3,C26)),".",IF(AB26="","",IF(ISERROR(SEARCH($H$2,Séquences!$W$44)),"",AB26))&amp;" "&amp;IF(AC26="","",IF(ISERROR(SEARCH($H$2,Séquences!$W$88)),"",AC26))&amp;" "&amp;IF(AD26="","",IF(ISERROR(SEARCH($H$2,Séquences!$W$131)),"",AD26))&amp;" "&amp;IF(AE26="","",IF(ISERROR(SEARCH($H$2,Séquences!$W$175)),"",AE26))&amp;" "&amp;IF(AF26="","",IF(ISERROR(SEARCH($H$2,Séquences!$W$219)),"",AF26))&amp;" "&amp;IF(AG26="","",IF(ISERROR(SEARCH($H$2,Séquences!$W$263)),"",AG26))&amp;" "&amp;IF(AH26="","",IF(ISERROR(SEARCH($H$2,Séquences!$W$306)),"",AH26))&amp;" "&amp;IF(AI26="","",IF(ISERROR(SEARCH($H$2,Séquences!$W$349)),"",AI26))&amp;" "&amp;IF(AJ26="","",IF(ISERROR(SEARCH($H$2,Séquences!$W$392)),"",AJ26))&amp;" "&amp;IF(AK26="","",IF(ISERROR(SEARCH($H$2,Séquences!$W$435)),"",AK26)))</f>
        <v>.</v>
      </c>
      <c r="I26" s="431" t="str">
        <f>IF(ISERROR(SEARCH($I$3,C26)),".",IF(AB26="","",IF(ISERROR(SEARCH($I$2,Séquences!$W$44)),"",AB26))&amp;" "&amp;IF(AC26="","",IF(ISERROR(SEARCH($I$2,Séquences!$W$88)),"",AC26))&amp;" "&amp;IF(AD26="","",IF(ISERROR(SEARCH($I$2,Séquences!$W$131)),"",AD26))&amp;" "&amp;IF(AE26="","",IF(ISERROR(SEARCH($I$2,Séquences!$W$175)),"",AE26))&amp;" "&amp;IF(AF26="","",IF(ISERROR(SEARCH($I$2,Séquences!$W$219)),"",AF26))&amp;" "&amp;IF(AG26="","",IF(ISERROR(SEARCH($I$2,Séquences!$W$263)),"",AG26))&amp;" "&amp;IF(AH26="","",IF(ISERROR(SEARCH($I$2,Séquences!$W$306)),"",AH26))&amp;" "&amp;IF(AI26="","",IF(ISERROR(SEARCH($I$2,Séquences!$W$349)),"",AI26))&amp;" "&amp;IF(AJ26="","",IF(ISERROR(SEARCH($I$2,Séquences!$W$392)),"",AJ26))&amp;" "&amp;IF(AK26="","",IF(ISERROR(SEARCH($I$2,Séquences!$W$435)),"",AK26)))</f>
        <v>.</v>
      </c>
      <c r="J26" s="365" t="str">
        <f>IF(ISERROR(SEARCH($J$3,C26)),".",IF(AB26="","",IF(ISERROR(SEARCH($J$2,Séquences!$W$44)),"",AB26))&amp;" "&amp;IF(AC26="","",IF(ISERROR(SEARCH($J$2,Séquences!$W$88)),"",AC26))&amp;" "&amp;IF(AD26="","",IF(ISERROR(SEARCH($J$2,Séquences!$W$131)),"",AD26))&amp;" "&amp;IF(AE26="","",IF(ISERROR(SEARCH($J$2,Séquences!$W$175)),"",AE26))&amp;" "&amp;IF(AF26="","",IF(ISERROR(SEARCH($J$2,Séquences!$W$219)),"",AF26))&amp;" "&amp;IF(AG26="","",IF(ISERROR(SEARCH($J$2,Séquences!$W$263)),"",AG26))&amp;" "&amp;IF(AH26="","",IF(ISERROR(SEARCH($J$2,Séquences!$W$306)),"",AH26))&amp;" "&amp;IF(AI26="","",IF(ISERROR(SEARCH($J$2,Séquences!$W$349)),"",AI26))&amp;" "&amp;IF(AJ26="","",IF(ISERROR(SEARCH($J$2,Séquences!$W$392)),"",AJ26))&amp;" "&amp;IF(AK26="","",IF(ISERROR(SEARCH($J$2,Séquences!$W$435)),"",AK26)))</f>
        <v xml:space="preserve">         </v>
      </c>
      <c r="K26" s="430" t="str">
        <f>IF(ISERROR(SEARCH($K$3,C26)),".",IF(AB26="","",IF(ISERROR(SEARCH($K$2,Séquences!$W$44)),"",AB26))&amp;" "&amp;IF(AC26="","",IF(ISERROR(SEARCH($K$2,Séquences!$W$88)),"",AC26))&amp;" "&amp;IF(AD26="","",IF(ISERROR(SEARCH($K$2,Séquences!$W$131)),"",AD26))&amp;" "&amp;IF(AE26="","",IF(ISERROR(SEARCH($K$2,Séquences!$W$175)),"",AE26))&amp;" "&amp;IF(AF26="","",IF(ISERROR(SEARCH($K$2,Séquences!$W$219)),"",AF26))&amp;" "&amp;IF(AG26="","",IF(ISERROR(SEARCH($K$2,Séquences!$W$263)),"",AG26))&amp;" "&amp;IF(AH26="","",IF(ISERROR(SEARCH($K$2,Séquences!$W$306)),"",AH26))&amp;" "&amp;IF(AI26="","",IF(ISERROR(SEARCH($K$2,Séquences!$W$349)),"",AI26))&amp;" "&amp;IF(AJ26="","",IF(ISERROR(SEARCH($K$2,Séquences!$W$392)),"",AJ26))&amp;" "&amp;IF(AK26="","",IF(ISERROR(SEARCH($K$2,Séquences!$W$435)),"",AK26)))</f>
        <v xml:space="preserve">   S4      S10</v>
      </c>
      <c r="L26" s="430" t="str">
        <f>IF(ISERROR(SEARCH($L$3,C26)),".",IF(AB26="","",IF(ISERROR(SEARCH($L$2,Séquences!$W$44)),"",AB26))&amp;" "&amp;IF(AC26="","",IF(ISERROR(SEARCH($L$2,Séquences!$W$88)),"",AC26))&amp;" "&amp;IF(AD26="","",IF(ISERROR(SEARCH($L$2,Séquences!$W$131)),"",AD26))&amp;" "&amp;IF(AE26="","",IF(ISERROR(SEARCH($L$2,Séquences!$W$175)),"",AE26))&amp;" "&amp;IF(AF26="","",IF(ISERROR(SEARCH($L$2,Séquences!$W$219)),"",AF26))&amp;" "&amp;IF(AG26="","",IF(ISERROR(SEARCH($L$2,Séquences!$W$263)),"",AG26))&amp;" "&amp;IF(AH26="","",IF(ISERROR(SEARCH($L$2,Séquences!$W$306)),"",AH26))&amp;" "&amp;IF(AI26="","",IF(ISERROR(SEARCH($L$2,Séquences!$W$349)),"",AI26))&amp;" "&amp;IF(AJ26="","",IF(ISERROR(SEARCH($L$2,Séquences!$W$392)),"",AJ26))&amp;" "&amp;IF(AK26="","",IF(ISERROR(SEARCH($L$2,Séquences!$W$435)),"",AK26)))</f>
        <v xml:space="preserve">         </v>
      </c>
      <c r="M26" s="431" t="str">
        <f>IF(ISERROR(SEARCH($M$3,C26)),".",IF(AB26="","",IF(ISERROR(SEARCH($M$2,Séquences!$W$44)),"",AB26))&amp;" "&amp;IF(AC26="","",IF(ISERROR(SEARCH($M$2,Séquences!$W$88)),"",AC26))&amp;" "&amp;IF(AD26="","",IF(ISERROR(SEARCH($M$2,Séquences!$W$131)),"",AD26))&amp;" "&amp;IF(AE26="","",IF(ISERROR(SEARCH($M$2,Séquences!$W$175)),"",AE26))&amp;" "&amp;IF(AF26="","",IF(ISERROR(SEARCH($M$2,Séquences!$W$219)),"",AF26))&amp;" "&amp;IF(AG26="","",IF(ISERROR(SEARCH($M$2,Séquences!$W$263)),"",AG26))&amp;" "&amp;IF(AH26="","",IF(ISERROR(SEARCH($M$2,Séquences!$W$306)),"",AH26))&amp;" "&amp;IF(AI26="","",IF(ISERROR(SEARCH($M$2,Séquences!$W$349)),"",AI26))&amp;" "&amp;IF(AJ26="","",IF(ISERROR(SEARCH($M$2,Séquences!$W$392)),"",AJ26))&amp;" "&amp;IF(AK26="","",IF(ISERROR(SEARCH($M$2,Séquences!$W$435)),"",AK26)))</f>
        <v xml:space="preserve">         </v>
      </c>
      <c r="N26" s="365" t="str">
        <f>IF(ISERROR(SEARCH($N$3,C26)),".",IF(AB26="","",IF(ISERROR(SEARCH($N$2,Séquences!$W$44)),"",AB26))&amp;" "&amp;IF(AC26="","",IF(ISERROR(SEARCH($N$2,Séquences!$W$88)),"",AC26))&amp;" "&amp;IF(AD26="","",IF(ISERROR(SEARCH($N$2,Séquences!$W$131)),"",AD26))&amp;" "&amp;IF(AE26="","",IF(ISERROR(SEARCH($N$2,Séquences!$W$175)),"",AE26))&amp;" "&amp;IF(AF26="","",IF(ISERROR(SEARCH($N$2,Séquences!$W$219)),"",AF26))&amp;" "&amp;IF(AG26="","",IF(ISERROR(SEARCH($N$2,Séquences!$W$263)),"",AG26))&amp;" "&amp;IF(AH26="","",IF(ISERROR(SEARCH($N$2,Séquences!$W$306)),"",AH26))&amp;" "&amp;IF(AI26="","",IF(ISERROR(SEARCH($N$2,Séquences!$W$349)),"",AI26))&amp;" "&amp;IF(AJ26="","",IF(ISERROR(SEARCH($N$2,Séquences!$W$392)),"",AJ26))&amp;" "&amp;IF(AK26="","",IF(ISERROR(SEARCH($N$2,Séquences!$W$435)),"",AK26)))</f>
        <v>.</v>
      </c>
      <c r="O26" s="430" t="str">
        <f>IF(ISERROR(SEARCH($O$3,C26)),".",IF(AB26="","",IF(ISERROR(SEARCH($O$2,Séquences!$W$44)),"",AB26))&amp;" "&amp;IF(AC26="","",IF(ISERROR(SEARCH($O$2,Séquences!$W$88)),"",AC26))&amp;" "&amp;IF(AD26="","",IF(ISERROR(SEARCH($O$2,Séquences!$W$131)),"",AD26))&amp;" "&amp;IF(AE26="","",IF(ISERROR(SEARCH($O$2,Séquences!$W$175)),"",AE26))&amp;" "&amp;IF(AF26="","",IF(ISERROR(SEARCH($O$2,Séquences!$W$219)),"",AF26))&amp;" "&amp;IF(AG26="","",IF(ISERROR(SEARCH($O$2,Séquences!$W$263)),"",AG26))&amp;" "&amp;IF(AH26="","",IF(ISERROR(SEARCH($O$2,Séquences!$W$306)),"",AH26))&amp;" "&amp;IF(AI26="","",IF(ISERROR(SEARCH($O$2,Séquences!$W$349)),"",AI26))&amp;" "&amp;IF(AJ26="","",IF(ISERROR(SEARCH($O$2,Séquences!$W$392)),"",AJ26))&amp;" "&amp;IF(AK26="","",IF(ISERROR(SEARCH($O$2,Séquences!$W$435)),"",AK26)))</f>
        <v>.</v>
      </c>
      <c r="P26" s="430" t="str">
        <f>IF(ISERROR(SEARCH($P$3,C26)),".",IF(AB26="","",IF(ISERROR(SEARCH($P$2,Séquences!$W$44)),"",AB26))&amp;" "&amp;IF(AC26="","",IF(ISERROR(SEARCH($P$2,Séquences!$W$88)),"",AC26))&amp;" "&amp;IF(AD26="","",IF(ISERROR(SEARCH($P$2,Séquences!$W$131)),"",AD26))&amp;" "&amp;IF(AE26="","",IF(ISERROR(SEARCH($P$2,Séquences!$W$175)),"",AE26))&amp;" "&amp;IF(AF26="","",IF(ISERROR(SEARCH($P$2,Séquences!$W$219)),"",AF26))&amp;" "&amp;IF(AG26="","",IF(ISERROR(SEARCH($P$2,Séquences!$W$263)),"",AG26))&amp;" "&amp;IF(AH26="","",IF(ISERROR(SEARCH($P$2,Séquences!$W$306)),"",AH26))&amp;" "&amp;IF(AI26="","",IF(ISERROR(SEARCH($P$2,Séquences!$W$349)),"",AI26))&amp;" "&amp;IF(AJ26="","",IF(ISERROR(SEARCH($P$2,Séquences!$W$392)),"",AJ26))&amp;" "&amp;IF(AK26="","",IF(ISERROR(SEARCH($P$2,Séquences!$W$435)),"",AK26)))</f>
        <v>.</v>
      </c>
      <c r="Q26" s="431" t="str">
        <f>IF(ISERROR(SEARCH($Q$3,C26)),".",IF(AB26="","",IF(ISERROR(SEARCH($Q$2,Séquences!$W$44)),"",AB26))&amp;" "&amp;IF(AC26="","",IF(ISERROR(SEARCH($Q$2,Séquences!$W$88)),"",AC26))&amp;" "&amp;IF(AD26="","",IF(ISERROR(SEARCH($Q$2,Séquences!$W$131)),"",AD26))&amp;" "&amp;IF(AE26="","",IF(ISERROR(SEARCH($Q$2,Séquences!$W$175)),"",AE26))&amp;" "&amp;IF(AF26="","",IF(ISERROR(SEARCH($Q$2,Séquences!$W$219)),"",AF26))&amp;" "&amp;IF(AG26="","",IF(ISERROR(SEARCH($Q$2,Séquences!$W$263)),"",AG26))&amp;" "&amp;IF(AH26="","",IF(ISERROR(SEARCH($Q$2,Séquences!$W$306)),"",AH26))&amp;" "&amp;IF(AI26="","",IF(ISERROR(SEARCH($Q$2,Séquences!$W$349)),"",AI26))&amp;" "&amp;IF(AJ26="","",IF(ISERROR(SEARCH($Q$2,Séquences!$W$392)),"",AJ26))&amp;" "&amp;IF(AK26="","",IF(ISERROR(SEARCH($Q$2,Séquences!$W$435)),"",AK26)))</f>
        <v>.</v>
      </c>
      <c r="R26" s="365" t="str">
        <f>IF(ISERROR(SEARCH($R$3,C26)),".",IF(AB26="","",IF(ISERROR(SEARCH($R$2,Séquences!$W$44)),"",AB26))&amp;" "&amp;IF(AC26="","",IF(ISERROR(SEARCH($R$2,Séquences!$W$88)),"",AC26))&amp;" "&amp;IF(AD26="","",IF(ISERROR(SEARCH($R$2,Séquences!$W$131)),"",AD26))&amp;" "&amp;IF(AE26="","",IF(ISERROR(SEARCH($R$2,Séquences!$W$175)),"",AE26))&amp;" "&amp;IF(AF26="","",IF(ISERROR(SEARCH($R$2,Séquences!$W$219)),"",AF26))&amp;" "&amp;IF(AG26="","",IF(ISERROR(SEARCH($R$2,Séquences!$W$263)),"",AG26))&amp;" "&amp;IF(AH26="","",IF(ISERROR(SEARCH($R$2,Séquences!$W$306)),"",AH26))&amp;" "&amp;IF(AI26="","",IF(ISERROR(SEARCH($R$2,Séquences!$W$349)),"",AI26))&amp;" "&amp;IF(AJ26="","",IF(ISERROR(SEARCH($R$2,Séquences!$W$392)),"",AJ26))&amp;" "&amp;IF(AK26="","",IF(ISERROR(SEARCH($R$2,Séquences!$W$435)),"",AK26)))</f>
        <v>.</v>
      </c>
      <c r="S26" s="430" t="str">
        <f>IF(ISERROR(SEARCH($S$3,C26)),".",IF(AB26="","",IF(ISERROR(SEARCH($S$2,Séquences!$W$44)),"",AB26))&amp;" "&amp;IF(AC26="","",IF(ISERROR(SEARCH($S$2,Séquences!$W$88)),"",AC26))&amp;" "&amp;IF(AD26="","",IF(ISERROR(SEARCH($S$2,Séquences!$W$131)),"",AD26))&amp;" "&amp;IF(AE26="","",IF(ISERROR(SEARCH($S$2,Séquences!$W$175)),"",AE26))&amp;" "&amp;IF(AF26="","",IF(ISERROR(SEARCH($S$2,Séquences!$W$219)),"",AF26))&amp;" "&amp;IF(AG26="","",IF(ISERROR(SEARCH($S$2,Séquences!$W$263)),"",AG26))&amp;" "&amp;IF(AH26="","",IF(ISERROR(SEARCH($S$2,Séquences!$W$306)),"",AH26))&amp;" "&amp;IF(AI26="","",IF(ISERROR(SEARCH($S$2,Séquences!$W$349)),"",AI26))&amp;" "&amp;IF(AJ26="","",IF(ISERROR(SEARCH($S$2,Séquences!$W$392)),"",AJ26))&amp;" "&amp;IF(AK26="","",IF(ISERROR(SEARCH($S$2,Séquences!$W$435)),"",AK26)))</f>
        <v>.</v>
      </c>
      <c r="T26" s="431" t="str">
        <f>IF(ISERROR(SEARCH($T$3,C26)),".",IF(AB26="","",IF(ISERROR(SEARCH($T$2,Séquences!$W$44)),"",AB26))&amp;" "&amp;IF(AC26="","",IF(ISERROR(SEARCH($T$2,Séquences!$W$88)),"",AC26))&amp;" "&amp;IF(AD26="","",IF(ISERROR(SEARCH($T$2,Séquences!$W$131)),"",AD26))&amp;" "&amp;IF(AE26="","",IF(ISERROR(SEARCH($T$2,Séquences!$W$175)),"",AE26))&amp;" "&amp;IF(AF26="","",IF(ISERROR(SEARCH($T$2,Séquences!$W$219)),"",AF26))&amp;" "&amp;IF(AG26="","",IF(ISERROR(SEARCH($T$2,Séquences!$W$263)),"",AG26))&amp;" "&amp;IF(AH26="","",IF(ISERROR(SEARCH($T$2,Séquences!$W$306)),"",AH26))&amp;" "&amp;IF(AI26="","",IF(ISERROR(SEARCH($T$2,Séquences!$W$349)),"",AI26))&amp;" "&amp;IF(AJ26="","",IF(ISERROR(SEARCH($T$2,Séquences!$W$392)),"",AJ26))&amp;" "&amp;IF(AK26="","",IF(ISERROR(SEARCH($T$2,Séquences!$W$435)),"",AK26)))</f>
        <v>.</v>
      </c>
      <c r="U26" s="365" t="str">
        <f>IF(ISERROR(SEARCH($U$3,C26)),".",IF(AB26="","",IF(ISERROR(SEARCH($U$2,Séquences!$W$44)),"",AB26))&amp;" "&amp;IF(AC26="","",IF(ISERROR(SEARCH($U$2,Séquences!$W$88)),"",AC26))&amp;" "&amp;IF(AD26="","",IF(ISERROR(SEARCH($U$2,Séquences!$W$131)),"",AD26))&amp;" "&amp;IF(AE26="","",IF(ISERROR(SEARCH($U$2,Séquences!$W$175)),"",AE26))&amp;" "&amp;IF(AF26="","",IF(ISERROR(SEARCH($U$2,Séquences!$W$219)),"",AF26))&amp;" "&amp;IF(AG26="","",IF(ISERROR(SEARCH($U$2,Séquences!$W$263)),"",AG26))&amp;" "&amp;IF(AH26="","",IF(ISERROR(SEARCH($U$2,Séquences!$W$306)),"",AH26))&amp;" "&amp;IF(AI26="","",IF(ISERROR(SEARCH($U$2,Séquences!$W$349)),"",AI26))&amp;" "&amp;IF(AJ26="","",IF(ISERROR(SEARCH($U$2,Séquences!$W$392)),"",AJ26))&amp;" "&amp;IF(AK26="","",IF(ISERROR(SEARCH($U$2,Séquences!$W$435)),"",AK26)))</f>
        <v xml:space="preserve">         </v>
      </c>
      <c r="V26" s="430" t="str">
        <f>IF(ISERROR(SEARCH($V$3,C26)),".",IF(AB26="","",IF(ISERROR(SEARCH($V$2,Séquences!$W$44)),"",AB26))&amp;" "&amp;IF(AC26="","",IF(ISERROR(SEARCH($V$2,Séquences!$W$88)),"",AC26))&amp;" "&amp;IF(AD26="","",IF(ISERROR(SEARCH($V$2,Séquences!$W$131)),"",AD26))&amp;" "&amp;IF(AE26="","",IF(ISERROR(SEARCH($V$2,Séquences!$W$175)),"",AE26))&amp;" "&amp;IF(AF26="","",IF(ISERROR(SEARCH($V$2,Séquences!$W$219)),"",AF26))&amp;" "&amp;IF(AG26="","",IF(ISERROR(SEARCH($V$2,Séquences!$W$263)),"",AG26))&amp;" "&amp;IF(AH26="","",IF(ISERROR(SEARCH($V$2,Séquences!$W$306)),"",AH26))&amp;" "&amp;IF(AI26="","",IF(ISERROR(SEARCH($V$2,Séquences!$W$349)),"",AI26))&amp;" "&amp;IF(AJ26="","",IF(ISERROR(SEARCH($V$2,Séquences!$W$392)),"",AJ26))&amp;" "&amp;IF(AK26="","",IF(ISERROR(SEARCH($V$2,Séquences!$W$435)),"",AK26)))</f>
        <v xml:space="preserve">         </v>
      </c>
      <c r="W26" s="431" t="str">
        <f>IF(ISERROR(SEARCH($W$3,C26)),".",IF(AB26="","",IF(ISERROR(SEARCH($W$2,Séquences!$W$44)),"",AB26))&amp;" "&amp;IF(AC26="","",IF(ISERROR(SEARCH($W$2,Séquences!$W$88)),"",AC26))&amp;" "&amp;IF(AD26="","",IF(ISERROR(SEARCH($W$2,Séquences!$W$131)),"",AD26))&amp;" "&amp;IF(AE26="","",IF(ISERROR(SEARCH($W$2,Séquences!$W$175)),"",AE26))&amp;" "&amp;IF(AF26="","",IF(ISERROR(SEARCH($W$2,Séquences!$W$219)),"",AF26))&amp;" "&amp;IF(AG26="","",IF(ISERROR(SEARCH($W$2,Séquences!$W$263)),"",AG26))&amp;" "&amp;IF(AH26="","",IF(ISERROR(SEARCH($W$2,Séquences!$W$306)),"",AH26))&amp;" "&amp;IF(AI26="","",IF(ISERROR(SEARCH($W$2,Séquences!$W$349)),"",AI26))&amp;" "&amp;IF(AJ26="","",IF(ISERROR(SEARCH($W$2,Séquences!$W$392)),"",AJ26))&amp;" "&amp;IF(AK26="","",IF(ISERROR(SEARCH($W$2,Séquences!$W$435)),"",AK26)))</f>
        <v xml:space="preserve">         </v>
      </c>
      <c r="X26" s="365" t="str">
        <f>IF(ISERROR(SEARCH($X$3,C26)),".",IF(AB26="","",IF(ISERROR(SEARCH($X$2,Séquences!$W$44)),"",AB26))&amp;" "&amp;IF(AC26="","",IF(ISERROR(SEARCH($X$2,Séquences!$W$88)),"",AC26))&amp;" "&amp;IF(AD26="","",IF(ISERROR(SEARCH($X$2,Séquences!$W$131)),"",AD26))&amp;" "&amp;IF(AE26="","",IF(ISERROR(SEARCH($X$2,Séquences!$W$175)),"",AE26))&amp;" "&amp;IF(AF26="","",IF(ISERROR(SEARCH($X$2,Séquences!$W$219)),"",AF26))&amp;" "&amp;IF(AG26="","",IF(ISERROR(SEARCH($X$2,Séquences!$W$263)),"",AG26))&amp;" "&amp;IF(AH26="","",IF(ISERROR(SEARCH($X$2,Séquences!$W$306)),"",AH26))&amp;" "&amp;IF(AI26="","",IF(ISERROR(SEARCH($X$2,Séquences!$W$349)),"",AI26))&amp;" "&amp;IF(AJ26="","",IF(ISERROR(SEARCH($X$2,Séquences!$W$392)),"",AJ26))&amp;" "&amp;IF(AK26="","",IF(ISERROR(SEARCH($X$2,Séquences!$W$435)),"",AK26)))</f>
        <v>.</v>
      </c>
      <c r="Y26" s="430" t="str">
        <f>IF(ISERROR(SEARCH($Y$3,C26)),".",IF(AB26="","",IF(ISERROR(SEARCH($Y$2,Séquences!$W$44)),"",AB26))&amp;" "&amp;IF(AC26="","",IF(ISERROR(SEARCH($Y$2,Séquences!$W$88)),"",AC26))&amp;" "&amp;IF(AD26="","",IF(ISERROR(SEARCH($Y$2,Séquences!$W$131)),"",AD26))&amp;" "&amp;IF(AE26="","",IF(ISERROR(SEARCH($Y$2,Séquences!$W$175)),"",AE26))&amp;" "&amp;IF(AF26="","",IF(ISERROR(SEARCH($Y$2,Séquences!$W$219)),"",AF26))&amp;" "&amp;IF(AG26="","",IF(ISERROR(SEARCH($Y$2,Séquences!$W$263)),"",AG26))&amp;" "&amp;IF(AH26="","",IF(ISERROR(SEARCH($Y$2,Séquences!$W$306)),"",AH26))&amp;" "&amp;IF(AI26="","",IF(ISERROR(SEARCH($Y$2,Séquences!$W$349)),"",AI26))&amp;" "&amp;IF(AJ26="","",IF(ISERROR(SEARCH($Y$2,Séquences!$W$392)),"",AJ26))&amp;" "&amp;IF(AK26="","",IF(ISERROR(SEARCH($Y$2,Séquences!$W$435)),"",AK26)))</f>
        <v>.</v>
      </c>
      <c r="Z26" s="430" t="str">
        <f>IF(ISERROR(SEARCH($Z$3,C26)),".",IF(AB26="","",IF(ISERROR(SEARCH($Z$2,Séquences!$W$44)),"",AB26))&amp;" "&amp;IF(AC26="","",IF(ISERROR(SEARCH($Z$2,Séquences!$W$88)),"",AC26))&amp;" "&amp;IF(AD26="","",IF(ISERROR(SEARCH($Z$2,Séquences!$W$131)),"",AD26))&amp;" "&amp;IF(AE26="","",IF(ISERROR(SEARCH($Z$2,Séquences!$W$175)),"",AE26))&amp;" "&amp;IF(AF26="","",IF(ISERROR(SEARCH($Z$2,Séquences!$W$219)),"",AF26))&amp;" "&amp;IF(AG26="","",IF(ISERROR(SEARCH($Z$2,Séquences!$W$263)),"",AG26))&amp;" "&amp;IF(AH26="","",IF(ISERROR(SEARCH($Z$2,Séquences!$W$306)),"",AH26))&amp;" "&amp;IF(AI26="","",IF(ISERROR(SEARCH($Z$2,Séquences!$W$349)),"",AI26))&amp;" "&amp;IF(AJ26="","",IF(ISERROR(SEARCH($Z$2,Séquences!$W$392)),"",AJ26))&amp;" "&amp;IF(AK26="","",IF(ISERROR(SEARCH($Z$2,Séquences!$W$435)),"",AK26)))</f>
        <v>.</v>
      </c>
      <c r="AA26" s="206">
        <f t="shared" si="1"/>
        <v>22</v>
      </c>
      <c r="AB26" s="207" t="str">
        <f>IF(ISERROR(SEARCH($A$23,Séquences!$W$44)),"",IF(ISERROR(SEARCH(A26,Séquences!$W$44)),"",Séquences!$X$44))</f>
        <v/>
      </c>
      <c r="AC26" s="207" t="str">
        <f>IF(ISERROR(SEARCH($A$23,Séquences!$W$88)),"",IF(ISERROR(SEARCH(A26,Séquences!$W$88)),"",Séquences!$X$88))</f>
        <v/>
      </c>
      <c r="AD26" s="207" t="str">
        <f>IF(ISERROR(SEARCH($A$23,Séquences!$W$131)),"",IF(ISERROR(SEARCH(A26,Séquences!$W$131)),"",Séquences!$X$131))</f>
        <v/>
      </c>
      <c r="AE26" s="207" t="str">
        <f>IF(ISERROR(SEARCH($A$23,Séquences!$W$175)),"",IF(ISERROR(SEARCH(A26,Séquences!$W$175)),"",Séquences!$X$175))</f>
        <v>S4</v>
      </c>
      <c r="AF26" s="207" t="str">
        <f>IF(ISERROR(SEARCH($A$23,Séquences!$W$219)),"",IF(ISERROR(SEARCH(A26,Séquences!$W$219)),"",Séquences!$X$219))</f>
        <v/>
      </c>
      <c r="AG26" s="207" t="str">
        <f>IF(ISERROR(SEARCH($A$23,Séquences!$W$263)),"",IF(ISERROR(SEARCH(A26,Séquences!$W$263)),"",Séquences!$X$263))</f>
        <v/>
      </c>
      <c r="AH26" s="207" t="str">
        <f>IF(ISERROR(SEARCH($A$23,Séquences!$W$306)),"",IF(ISERROR(SEARCH(A26,Séquences!$W$306)),"",Séquences!$X$306))</f>
        <v/>
      </c>
      <c r="AI26" s="207" t="str">
        <f>IF(ISERROR(SEARCH($A$23,Séquences!$W$349)),"",IF(ISERROR(SEARCH(A26,Séquences!$W$349)),"",Séquences!$X$349))</f>
        <v/>
      </c>
      <c r="AJ26" s="207" t="str">
        <f>IF(ISERROR(SEARCH($A$23,Séquences!$W$392)),"",IF(ISERROR(SEARCH(A26,Séquences!$W$392)),"",Séquences!$X$392))</f>
        <v/>
      </c>
      <c r="AK26" s="207" t="str">
        <f>IF(ISERROR(SEARCH($A$23,Séquences!$W$435)),"",IF(ISERROR(SEARCH(A26,Séquences!$W$435)),"",Séquences!$X$435))</f>
        <v>S10</v>
      </c>
    </row>
    <row r="27" spans="1:368" ht="39" customHeight="1">
      <c r="A27" s="628" t="str">
        <f>'Objectifs et Compétences'!D23</f>
        <v xml:space="preserve">CO5.4. Planifier un projet (diagramme de Gantt, chemin critique) en utilisant les outils adaptés et en prenant en compte les données technicoéconomiques </v>
      </c>
      <c r="B27" s="629"/>
      <c r="C27" s="344" t="str">
        <f>'Objectifs et Compétences'!I23</f>
        <v>1.1.</v>
      </c>
      <c r="D27" s="218" t="s">
        <v>732</v>
      </c>
      <c r="E27" s="429" t="str">
        <f>IF(ISERROR(SEARCH($E$3,C27)),".",IF(AB27="","",IF(ISERROR(SEARCH($E$2,Séquences!$W$44)),"",AB27))&amp;" "&amp;IF(AC27="","",IF(ISERROR(SEARCH($E$2,Séquences!$W$88)),"",AC27))&amp;" "&amp;IF(AD27="","",IF(ISERROR(SEARCH($E$2,Séquences!$W$131)),"",AD27))&amp;" "&amp;IF(AE27="","",IF(ISERROR(SEARCH($E$2,Séquences!$W$175)),"",AE27))&amp;" "&amp;IF(AF27="","",IF(ISERROR(SEARCH($E$2,Séquences!$W$219)),"",AF27))&amp;" "&amp;IF(AG27="","",IF(ISERROR(SEARCH($E$2,Séquences!$W$263)),"",AG27))&amp;" "&amp;IF(AH27="","",IF(ISERROR(SEARCH($E$2,Séquences!$W$306)),"",AH27))&amp;" "&amp;IF(AI27="","",IF(ISERROR(SEARCH($E$2,Séquences!$W$349)),"",AI27))&amp;" "&amp;IF(AJ27="","",IF(ISERROR(SEARCH($E$2,Séquences!$W$392)),"",AJ27))&amp;" "&amp;IF(AK27="","",IF(ISERROR(SEARCH($E$2,Séquences!$W$435)),"",AK27)))</f>
        <v xml:space="preserve"> S2  S4     S9 </v>
      </c>
      <c r="F27" s="430" t="str">
        <f>IF(ISERROR(SEARCH($F$3,C27)),".",IF(AB27="","",IF(ISERROR(SEARCH($F$2,Séquences!$W$44)),"",AB27))&amp;" "&amp;IF(AC27="","",IF(ISERROR(SEARCH($F$2,Séquences!$W$88)),"",AC27))&amp;" "&amp;IF(AD27="","",IF(ISERROR(SEARCH($F$2,Séquences!$W$131)),"",AD27))&amp;" "&amp;IF(AE27="","",IF(ISERROR(SEARCH($F$2,Séquences!$W$175)),"",AE27))&amp;" "&amp;IF(AF27="","",IF(ISERROR(SEARCH($F$2,Séquences!$W$219)),"",AF27))&amp;" "&amp;IF(AG27="","",IF(ISERROR(SEARCH($F$2,Séquences!$W$263)),"",AG27))&amp;" "&amp;IF(AH27="","",IF(ISERROR(SEARCH($F$2,Séquences!$W$306)),"",AH27))&amp;" "&amp;IF(AI27="","",IF(ISERROR(SEARCH($F$2,Séquences!$W$349)),"",AI27))&amp;" "&amp;IF(AJ27="","",IF(ISERROR(SEARCH($F$2,Séquences!$W$392)),"",AJ27))&amp;" "&amp;IF(AK27="","",IF(ISERROR(SEARCH($F$2,Séquences!$W$435)),"",AK27)))</f>
        <v>.</v>
      </c>
      <c r="G27" s="430" t="str">
        <f>IF(ISERROR(SEARCH($G$3,C27)),".",IF(AB27="","",IF(ISERROR(SEARCH($G$2,Séquences!$W$44)),"",AB27))&amp;" "&amp;IF(AC27="","",IF(ISERROR(SEARCH($G$2,Séquences!$W$88)),"",AC27))&amp;" "&amp;IF(AD27="","",IF(ISERROR(SEARCH($G$2,Séquences!$W$131)),"",AD27))&amp;" "&amp;IF(AE27="","",IF(ISERROR(SEARCH($G$2,Séquences!$W$175)),"",AE27))&amp;" "&amp;IF(AF27="","",IF(ISERROR(SEARCH($G$2,Séquences!$W$219)),"",AF27))&amp;" "&amp;IF(AG27="","",IF(ISERROR(SEARCH($G$2,Séquences!$W$263)),"",AG27))&amp;" "&amp;IF(AH27="","",IF(ISERROR(SEARCH($G$2,Séquences!$W$306)),"",AH27))&amp;" "&amp;IF(AI27="","",IF(ISERROR(SEARCH($G$2,Séquences!$W$349)),"",AI27))&amp;" "&amp;IF(AJ27="","",IF(ISERROR(SEARCH($G$2,Séquences!$W$392)),"",AJ27))&amp;" "&amp;IF(AK27="","",IF(ISERROR(SEARCH($G$2,Séquences!$W$435)),"",AK27)))</f>
        <v>.</v>
      </c>
      <c r="H27" s="430" t="str">
        <f>IF(ISERROR(SEARCH($H$3,C27)),".",IF(AB27="","",IF(ISERROR(SEARCH($H$2,Séquences!$W$44)),"",AB27))&amp;" "&amp;IF(AC27="","",IF(ISERROR(SEARCH($H$2,Séquences!$W$88)),"",AC27))&amp;" "&amp;IF(AD27="","",IF(ISERROR(SEARCH($H$2,Séquences!$W$131)),"",AD27))&amp;" "&amp;IF(AE27="","",IF(ISERROR(SEARCH($H$2,Séquences!$W$175)),"",AE27))&amp;" "&amp;IF(AF27="","",IF(ISERROR(SEARCH($H$2,Séquences!$W$219)),"",AF27))&amp;" "&amp;IF(AG27="","",IF(ISERROR(SEARCH($H$2,Séquences!$W$263)),"",AG27))&amp;" "&amp;IF(AH27="","",IF(ISERROR(SEARCH($H$2,Séquences!$W$306)),"",AH27))&amp;" "&amp;IF(AI27="","",IF(ISERROR(SEARCH($H$2,Séquences!$W$349)),"",AI27))&amp;" "&amp;IF(AJ27="","",IF(ISERROR(SEARCH($H$2,Séquences!$W$392)),"",AJ27))&amp;" "&amp;IF(AK27="","",IF(ISERROR(SEARCH($H$2,Séquences!$W$435)),"",AK27)))</f>
        <v>.</v>
      </c>
      <c r="I27" s="431" t="str">
        <f>IF(ISERROR(SEARCH($I$3,C27)),".",IF(AB27="","",IF(ISERROR(SEARCH($I$2,Séquences!$W$44)),"",AB27))&amp;" "&amp;IF(AC27="","",IF(ISERROR(SEARCH($I$2,Séquences!$W$88)),"",AC27))&amp;" "&amp;IF(AD27="","",IF(ISERROR(SEARCH($I$2,Séquences!$W$131)),"",AD27))&amp;" "&amp;IF(AE27="","",IF(ISERROR(SEARCH($I$2,Séquences!$W$175)),"",AE27))&amp;" "&amp;IF(AF27="","",IF(ISERROR(SEARCH($I$2,Séquences!$W$219)),"",AF27))&amp;" "&amp;IF(AG27="","",IF(ISERROR(SEARCH($I$2,Séquences!$W$263)),"",AG27))&amp;" "&amp;IF(AH27="","",IF(ISERROR(SEARCH($I$2,Séquences!$W$306)),"",AH27))&amp;" "&amp;IF(AI27="","",IF(ISERROR(SEARCH($I$2,Séquences!$W$349)),"",AI27))&amp;" "&amp;IF(AJ27="","",IF(ISERROR(SEARCH($I$2,Séquences!$W$392)),"",AJ27))&amp;" "&amp;IF(AK27="","",IF(ISERROR(SEARCH($I$2,Séquences!$W$435)),"",AK27)))</f>
        <v>.</v>
      </c>
      <c r="J27" s="365" t="str">
        <f>IF(ISERROR(SEARCH($J$3,C27)),".",IF(AB27="","",IF(ISERROR(SEARCH($J$2,Séquences!$W$44)),"",AB27))&amp;" "&amp;IF(AC27="","",IF(ISERROR(SEARCH($J$2,Séquences!$W$88)),"",AC27))&amp;" "&amp;IF(AD27="","",IF(ISERROR(SEARCH($J$2,Séquences!$W$131)),"",AD27))&amp;" "&amp;IF(AE27="","",IF(ISERROR(SEARCH($J$2,Séquences!$W$175)),"",AE27))&amp;" "&amp;IF(AF27="","",IF(ISERROR(SEARCH($J$2,Séquences!$W$219)),"",AF27))&amp;" "&amp;IF(AG27="","",IF(ISERROR(SEARCH($J$2,Séquences!$W$263)),"",AG27))&amp;" "&amp;IF(AH27="","",IF(ISERROR(SEARCH($J$2,Séquences!$W$306)),"",AH27))&amp;" "&amp;IF(AI27="","",IF(ISERROR(SEARCH($J$2,Séquences!$W$349)),"",AI27))&amp;" "&amp;IF(AJ27="","",IF(ISERROR(SEARCH($J$2,Séquences!$W$392)),"",AJ27))&amp;" "&amp;IF(AK27="","",IF(ISERROR(SEARCH($J$2,Séquences!$W$435)),"",AK27)))</f>
        <v>.</v>
      </c>
      <c r="K27" s="430" t="str">
        <f>IF(ISERROR(SEARCH($K$3,C27)),".",IF(AB27="","",IF(ISERROR(SEARCH($K$2,Séquences!$W$44)),"",AB27))&amp;" "&amp;IF(AC27="","",IF(ISERROR(SEARCH($K$2,Séquences!$W$88)),"",AC27))&amp;" "&amp;IF(AD27="","",IF(ISERROR(SEARCH($K$2,Séquences!$W$131)),"",AD27))&amp;" "&amp;IF(AE27="","",IF(ISERROR(SEARCH($K$2,Séquences!$W$175)),"",AE27))&amp;" "&amp;IF(AF27="","",IF(ISERROR(SEARCH($K$2,Séquences!$W$219)),"",AF27))&amp;" "&amp;IF(AG27="","",IF(ISERROR(SEARCH($K$2,Séquences!$W$263)),"",AG27))&amp;" "&amp;IF(AH27="","",IF(ISERROR(SEARCH($K$2,Séquences!$W$306)),"",AH27))&amp;" "&amp;IF(AI27="","",IF(ISERROR(SEARCH($K$2,Séquences!$W$349)),"",AI27))&amp;" "&amp;IF(AJ27="","",IF(ISERROR(SEARCH($K$2,Séquences!$W$392)),"",AJ27))&amp;" "&amp;IF(AK27="","",IF(ISERROR(SEARCH($K$2,Séquences!$W$435)),"",AK27)))</f>
        <v>.</v>
      </c>
      <c r="L27" s="430" t="str">
        <f>IF(ISERROR(SEARCH($L$3,C27)),".",IF(AB27="","",IF(ISERROR(SEARCH($L$2,Séquences!$W$44)),"",AB27))&amp;" "&amp;IF(AC27="","",IF(ISERROR(SEARCH($L$2,Séquences!$W$88)),"",AC27))&amp;" "&amp;IF(AD27="","",IF(ISERROR(SEARCH($L$2,Séquences!$W$131)),"",AD27))&amp;" "&amp;IF(AE27="","",IF(ISERROR(SEARCH($L$2,Séquences!$W$175)),"",AE27))&amp;" "&amp;IF(AF27="","",IF(ISERROR(SEARCH($L$2,Séquences!$W$219)),"",AF27))&amp;" "&amp;IF(AG27="","",IF(ISERROR(SEARCH($L$2,Séquences!$W$263)),"",AG27))&amp;" "&amp;IF(AH27="","",IF(ISERROR(SEARCH($L$2,Séquences!$W$306)),"",AH27))&amp;" "&amp;IF(AI27="","",IF(ISERROR(SEARCH($L$2,Séquences!$W$349)),"",AI27))&amp;" "&amp;IF(AJ27="","",IF(ISERROR(SEARCH($L$2,Séquences!$W$392)),"",AJ27))&amp;" "&amp;IF(AK27="","",IF(ISERROR(SEARCH($L$2,Séquences!$W$435)),"",AK27)))</f>
        <v>.</v>
      </c>
      <c r="M27" s="431" t="str">
        <f>IF(ISERROR(SEARCH($M$3,C27)),".",IF(AB27="","",IF(ISERROR(SEARCH($M$2,Séquences!$W$44)),"",AB27))&amp;" "&amp;IF(AC27="","",IF(ISERROR(SEARCH($M$2,Séquences!$W$88)),"",AC27))&amp;" "&amp;IF(AD27="","",IF(ISERROR(SEARCH($M$2,Séquences!$W$131)),"",AD27))&amp;" "&amp;IF(AE27="","",IF(ISERROR(SEARCH($M$2,Séquences!$W$175)),"",AE27))&amp;" "&amp;IF(AF27="","",IF(ISERROR(SEARCH($M$2,Séquences!$W$219)),"",AF27))&amp;" "&amp;IF(AG27="","",IF(ISERROR(SEARCH($M$2,Séquences!$W$263)),"",AG27))&amp;" "&amp;IF(AH27="","",IF(ISERROR(SEARCH($M$2,Séquences!$W$306)),"",AH27))&amp;" "&amp;IF(AI27="","",IF(ISERROR(SEARCH($M$2,Séquences!$W$349)),"",AI27))&amp;" "&amp;IF(AJ27="","",IF(ISERROR(SEARCH($M$2,Séquences!$W$392)),"",AJ27))&amp;" "&amp;IF(AK27="","",IF(ISERROR(SEARCH($M$2,Séquences!$W$435)),"",AK27)))</f>
        <v>.</v>
      </c>
      <c r="N27" s="365" t="str">
        <f>IF(ISERROR(SEARCH($N$3,C27)),".",IF(AB27="","",IF(ISERROR(SEARCH($N$2,Séquences!$W$44)),"",AB27))&amp;" "&amp;IF(AC27="","",IF(ISERROR(SEARCH($N$2,Séquences!$W$88)),"",AC27))&amp;" "&amp;IF(AD27="","",IF(ISERROR(SEARCH($N$2,Séquences!$W$131)),"",AD27))&amp;" "&amp;IF(AE27="","",IF(ISERROR(SEARCH($N$2,Séquences!$W$175)),"",AE27))&amp;" "&amp;IF(AF27="","",IF(ISERROR(SEARCH($N$2,Séquences!$W$219)),"",AF27))&amp;" "&amp;IF(AG27="","",IF(ISERROR(SEARCH($N$2,Séquences!$W$263)),"",AG27))&amp;" "&amp;IF(AH27="","",IF(ISERROR(SEARCH($N$2,Séquences!$W$306)),"",AH27))&amp;" "&amp;IF(AI27="","",IF(ISERROR(SEARCH($N$2,Séquences!$W$349)),"",AI27))&amp;" "&amp;IF(AJ27="","",IF(ISERROR(SEARCH($N$2,Séquences!$W$392)),"",AJ27))&amp;" "&amp;IF(AK27="","",IF(ISERROR(SEARCH($N$2,Séquences!$W$435)),"",AK27)))</f>
        <v>.</v>
      </c>
      <c r="O27" s="430" t="str">
        <f>IF(ISERROR(SEARCH($O$3,C27)),".",IF(AB27="","",IF(ISERROR(SEARCH($O$2,Séquences!$W$44)),"",AB27))&amp;" "&amp;IF(AC27="","",IF(ISERROR(SEARCH($O$2,Séquences!$W$88)),"",AC27))&amp;" "&amp;IF(AD27="","",IF(ISERROR(SEARCH($O$2,Séquences!$W$131)),"",AD27))&amp;" "&amp;IF(AE27="","",IF(ISERROR(SEARCH($O$2,Séquences!$W$175)),"",AE27))&amp;" "&amp;IF(AF27="","",IF(ISERROR(SEARCH($O$2,Séquences!$W$219)),"",AF27))&amp;" "&amp;IF(AG27="","",IF(ISERROR(SEARCH($O$2,Séquences!$W$263)),"",AG27))&amp;" "&amp;IF(AH27="","",IF(ISERROR(SEARCH($O$2,Séquences!$W$306)),"",AH27))&amp;" "&amp;IF(AI27="","",IF(ISERROR(SEARCH($O$2,Séquences!$W$349)),"",AI27))&amp;" "&amp;IF(AJ27="","",IF(ISERROR(SEARCH($O$2,Séquences!$W$392)),"",AJ27))&amp;" "&amp;IF(AK27="","",IF(ISERROR(SEARCH($O$2,Séquences!$W$435)),"",AK27)))</f>
        <v>.</v>
      </c>
      <c r="P27" s="430" t="str">
        <f>IF(ISERROR(SEARCH($P$3,C27)),".",IF(AB27="","",IF(ISERROR(SEARCH($P$2,Séquences!$W$44)),"",AB27))&amp;" "&amp;IF(AC27="","",IF(ISERROR(SEARCH($P$2,Séquences!$W$88)),"",AC27))&amp;" "&amp;IF(AD27="","",IF(ISERROR(SEARCH($P$2,Séquences!$W$131)),"",AD27))&amp;" "&amp;IF(AE27="","",IF(ISERROR(SEARCH($P$2,Séquences!$W$175)),"",AE27))&amp;" "&amp;IF(AF27="","",IF(ISERROR(SEARCH($P$2,Séquences!$W$219)),"",AF27))&amp;" "&amp;IF(AG27="","",IF(ISERROR(SEARCH($P$2,Séquences!$W$263)),"",AG27))&amp;" "&amp;IF(AH27="","",IF(ISERROR(SEARCH($P$2,Séquences!$W$306)),"",AH27))&amp;" "&amp;IF(AI27="","",IF(ISERROR(SEARCH($P$2,Séquences!$W$349)),"",AI27))&amp;" "&amp;IF(AJ27="","",IF(ISERROR(SEARCH($P$2,Séquences!$W$392)),"",AJ27))&amp;" "&amp;IF(AK27="","",IF(ISERROR(SEARCH($P$2,Séquences!$W$435)),"",AK27)))</f>
        <v>.</v>
      </c>
      <c r="Q27" s="431" t="str">
        <f>IF(ISERROR(SEARCH($Q$3,C27)),".",IF(AB27="","",IF(ISERROR(SEARCH($Q$2,Séquences!$W$44)),"",AB27))&amp;" "&amp;IF(AC27="","",IF(ISERROR(SEARCH($Q$2,Séquences!$W$88)),"",AC27))&amp;" "&amp;IF(AD27="","",IF(ISERROR(SEARCH($Q$2,Séquences!$W$131)),"",AD27))&amp;" "&amp;IF(AE27="","",IF(ISERROR(SEARCH($Q$2,Séquences!$W$175)),"",AE27))&amp;" "&amp;IF(AF27="","",IF(ISERROR(SEARCH($Q$2,Séquences!$W$219)),"",AF27))&amp;" "&amp;IF(AG27="","",IF(ISERROR(SEARCH($Q$2,Séquences!$W$263)),"",AG27))&amp;" "&amp;IF(AH27="","",IF(ISERROR(SEARCH($Q$2,Séquences!$W$306)),"",AH27))&amp;" "&amp;IF(AI27="","",IF(ISERROR(SEARCH($Q$2,Séquences!$W$349)),"",AI27))&amp;" "&amp;IF(AJ27="","",IF(ISERROR(SEARCH($Q$2,Séquences!$W$392)),"",AJ27))&amp;" "&amp;IF(AK27="","",IF(ISERROR(SEARCH($Q$2,Séquences!$W$435)),"",AK27)))</f>
        <v>.</v>
      </c>
      <c r="R27" s="365" t="str">
        <f>IF(ISERROR(SEARCH($R$3,C27)),".",IF(AB27="","",IF(ISERROR(SEARCH($R$2,Séquences!$W$44)),"",AB27))&amp;" "&amp;IF(AC27="","",IF(ISERROR(SEARCH($R$2,Séquences!$W$88)),"",AC27))&amp;" "&amp;IF(AD27="","",IF(ISERROR(SEARCH($R$2,Séquences!$W$131)),"",AD27))&amp;" "&amp;IF(AE27="","",IF(ISERROR(SEARCH($R$2,Séquences!$W$175)),"",AE27))&amp;" "&amp;IF(AF27="","",IF(ISERROR(SEARCH($R$2,Séquences!$W$219)),"",AF27))&amp;" "&amp;IF(AG27="","",IF(ISERROR(SEARCH($R$2,Séquences!$W$263)),"",AG27))&amp;" "&amp;IF(AH27="","",IF(ISERROR(SEARCH($R$2,Séquences!$W$306)),"",AH27))&amp;" "&amp;IF(AI27="","",IF(ISERROR(SEARCH($R$2,Séquences!$W$349)),"",AI27))&amp;" "&amp;IF(AJ27="","",IF(ISERROR(SEARCH($R$2,Séquences!$W$392)),"",AJ27))&amp;" "&amp;IF(AK27="","",IF(ISERROR(SEARCH($R$2,Séquences!$W$435)),"",AK27)))</f>
        <v>.</v>
      </c>
      <c r="S27" s="430" t="str">
        <f>IF(ISERROR(SEARCH($S$3,C27)),".",IF(AB27="","",IF(ISERROR(SEARCH($S$2,Séquences!$W$44)),"",AB27))&amp;" "&amp;IF(AC27="","",IF(ISERROR(SEARCH($S$2,Séquences!$W$88)),"",AC27))&amp;" "&amp;IF(AD27="","",IF(ISERROR(SEARCH($S$2,Séquences!$W$131)),"",AD27))&amp;" "&amp;IF(AE27="","",IF(ISERROR(SEARCH($S$2,Séquences!$W$175)),"",AE27))&amp;" "&amp;IF(AF27="","",IF(ISERROR(SEARCH($S$2,Séquences!$W$219)),"",AF27))&amp;" "&amp;IF(AG27="","",IF(ISERROR(SEARCH($S$2,Séquences!$W$263)),"",AG27))&amp;" "&amp;IF(AH27="","",IF(ISERROR(SEARCH($S$2,Séquences!$W$306)),"",AH27))&amp;" "&amp;IF(AI27="","",IF(ISERROR(SEARCH($S$2,Séquences!$W$349)),"",AI27))&amp;" "&amp;IF(AJ27="","",IF(ISERROR(SEARCH($S$2,Séquences!$W$392)),"",AJ27))&amp;" "&amp;IF(AK27="","",IF(ISERROR(SEARCH($S$2,Séquences!$W$435)),"",AK27)))</f>
        <v>.</v>
      </c>
      <c r="T27" s="431" t="str">
        <f>IF(ISERROR(SEARCH($T$3,C27)),".",IF(AB27="","",IF(ISERROR(SEARCH($T$2,Séquences!$W$44)),"",AB27))&amp;" "&amp;IF(AC27="","",IF(ISERROR(SEARCH($T$2,Séquences!$W$88)),"",AC27))&amp;" "&amp;IF(AD27="","",IF(ISERROR(SEARCH($T$2,Séquences!$W$131)),"",AD27))&amp;" "&amp;IF(AE27="","",IF(ISERROR(SEARCH($T$2,Séquences!$W$175)),"",AE27))&amp;" "&amp;IF(AF27="","",IF(ISERROR(SEARCH($T$2,Séquences!$W$219)),"",AF27))&amp;" "&amp;IF(AG27="","",IF(ISERROR(SEARCH($T$2,Séquences!$W$263)),"",AG27))&amp;" "&amp;IF(AH27="","",IF(ISERROR(SEARCH($T$2,Séquences!$W$306)),"",AH27))&amp;" "&amp;IF(AI27="","",IF(ISERROR(SEARCH($T$2,Séquences!$W$349)),"",AI27))&amp;" "&amp;IF(AJ27="","",IF(ISERROR(SEARCH($T$2,Séquences!$W$392)),"",AJ27))&amp;" "&amp;IF(AK27="","",IF(ISERROR(SEARCH($T$2,Séquences!$W$435)),"",AK27)))</f>
        <v>.</v>
      </c>
      <c r="U27" s="365" t="str">
        <f>IF(ISERROR(SEARCH($U$3,C27)),".",IF(AB27="","",IF(ISERROR(SEARCH($U$2,Séquences!$W$44)),"",AB27))&amp;" "&amp;IF(AC27="","",IF(ISERROR(SEARCH($U$2,Séquences!$W$88)),"",AC27))&amp;" "&amp;IF(AD27="","",IF(ISERROR(SEARCH($U$2,Séquences!$W$131)),"",AD27))&amp;" "&amp;IF(AE27="","",IF(ISERROR(SEARCH($U$2,Séquences!$W$175)),"",AE27))&amp;" "&amp;IF(AF27="","",IF(ISERROR(SEARCH($U$2,Séquences!$W$219)),"",AF27))&amp;" "&amp;IF(AG27="","",IF(ISERROR(SEARCH($U$2,Séquences!$W$263)),"",AG27))&amp;" "&amp;IF(AH27="","",IF(ISERROR(SEARCH($U$2,Séquences!$W$306)),"",AH27))&amp;" "&amp;IF(AI27="","",IF(ISERROR(SEARCH($U$2,Séquences!$W$349)),"",AI27))&amp;" "&amp;IF(AJ27="","",IF(ISERROR(SEARCH($U$2,Séquences!$W$392)),"",AJ27))&amp;" "&amp;IF(AK27="","",IF(ISERROR(SEARCH($U$2,Séquences!$W$435)),"",AK27)))</f>
        <v>.</v>
      </c>
      <c r="V27" s="430" t="str">
        <f>IF(ISERROR(SEARCH($V$3,C27)),".",IF(AB27="","",IF(ISERROR(SEARCH($V$2,Séquences!$W$44)),"",AB27))&amp;" "&amp;IF(AC27="","",IF(ISERROR(SEARCH($V$2,Séquences!$W$88)),"",AC27))&amp;" "&amp;IF(AD27="","",IF(ISERROR(SEARCH($V$2,Séquences!$W$131)),"",AD27))&amp;" "&amp;IF(AE27="","",IF(ISERROR(SEARCH($V$2,Séquences!$W$175)),"",AE27))&amp;" "&amp;IF(AF27="","",IF(ISERROR(SEARCH($V$2,Séquences!$W$219)),"",AF27))&amp;" "&amp;IF(AG27="","",IF(ISERROR(SEARCH($V$2,Séquences!$W$263)),"",AG27))&amp;" "&amp;IF(AH27="","",IF(ISERROR(SEARCH($V$2,Séquences!$W$306)),"",AH27))&amp;" "&amp;IF(AI27="","",IF(ISERROR(SEARCH($V$2,Séquences!$W$349)),"",AI27))&amp;" "&amp;IF(AJ27="","",IF(ISERROR(SEARCH($V$2,Séquences!$W$392)),"",AJ27))&amp;" "&amp;IF(AK27="","",IF(ISERROR(SEARCH($V$2,Séquences!$W$435)),"",AK27)))</f>
        <v>.</v>
      </c>
      <c r="W27" s="431" t="str">
        <f>IF(ISERROR(SEARCH($W$3,C27)),".",IF(AB27="","",IF(ISERROR(SEARCH($W$2,Séquences!$W$44)),"",AB27))&amp;" "&amp;IF(AC27="","",IF(ISERROR(SEARCH($W$2,Séquences!$W$88)),"",AC27))&amp;" "&amp;IF(AD27="","",IF(ISERROR(SEARCH($W$2,Séquences!$W$131)),"",AD27))&amp;" "&amp;IF(AE27="","",IF(ISERROR(SEARCH($W$2,Séquences!$W$175)),"",AE27))&amp;" "&amp;IF(AF27="","",IF(ISERROR(SEARCH($W$2,Séquences!$W$219)),"",AF27))&amp;" "&amp;IF(AG27="","",IF(ISERROR(SEARCH($W$2,Séquences!$W$263)),"",AG27))&amp;" "&amp;IF(AH27="","",IF(ISERROR(SEARCH($W$2,Séquences!$W$306)),"",AH27))&amp;" "&amp;IF(AI27="","",IF(ISERROR(SEARCH($W$2,Séquences!$W$349)),"",AI27))&amp;" "&amp;IF(AJ27="","",IF(ISERROR(SEARCH($W$2,Séquences!$W$392)),"",AJ27))&amp;" "&amp;IF(AK27="","",IF(ISERROR(SEARCH($W$2,Séquences!$W$435)),"",AK27)))</f>
        <v>.</v>
      </c>
      <c r="X27" s="365" t="str">
        <f>IF(ISERROR(SEARCH($X$3,C27)),".",IF(AB27="","",IF(ISERROR(SEARCH($X$2,Séquences!$W$44)),"",AB27))&amp;" "&amp;IF(AC27="","",IF(ISERROR(SEARCH($X$2,Séquences!$W$88)),"",AC27))&amp;" "&amp;IF(AD27="","",IF(ISERROR(SEARCH($X$2,Séquences!$W$131)),"",AD27))&amp;" "&amp;IF(AE27="","",IF(ISERROR(SEARCH($X$2,Séquences!$W$175)),"",AE27))&amp;" "&amp;IF(AF27="","",IF(ISERROR(SEARCH($X$2,Séquences!$W$219)),"",AF27))&amp;" "&amp;IF(AG27="","",IF(ISERROR(SEARCH($X$2,Séquences!$W$263)),"",AG27))&amp;" "&amp;IF(AH27="","",IF(ISERROR(SEARCH($X$2,Séquences!$W$306)),"",AH27))&amp;" "&amp;IF(AI27="","",IF(ISERROR(SEARCH($X$2,Séquences!$W$349)),"",AI27))&amp;" "&amp;IF(AJ27="","",IF(ISERROR(SEARCH($X$2,Séquences!$W$392)),"",AJ27))&amp;" "&amp;IF(AK27="","",IF(ISERROR(SEARCH($X$2,Séquences!$W$435)),"",AK27)))</f>
        <v>.</v>
      </c>
      <c r="Y27" s="430" t="str">
        <f>IF(ISERROR(SEARCH($Y$3,C27)),".",IF(AB27="","",IF(ISERROR(SEARCH($Y$2,Séquences!$W$44)),"",AB27))&amp;" "&amp;IF(AC27="","",IF(ISERROR(SEARCH($Y$2,Séquences!$W$88)),"",AC27))&amp;" "&amp;IF(AD27="","",IF(ISERROR(SEARCH($Y$2,Séquences!$W$131)),"",AD27))&amp;" "&amp;IF(AE27="","",IF(ISERROR(SEARCH($Y$2,Séquences!$W$175)),"",AE27))&amp;" "&amp;IF(AF27="","",IF(ISERROR(SEARCH($Y$2,Séquences!$W$219)),"",AF27))&amp;" "&amp;IF(AG27="","",IF(ISERROR(SEARCH($Y$2,Séquences!$W$263)),"",AG27))&amp;" "&amp;IF(AH27="","",IF(ISERROR(SEARCH($Y$2,Séquences!$W$306)),"",AH27))&amp;" "&amp;IF(AI27="","",IF(ISERROR(SEARCH($Y$2,Séquences!$W$349)),"",AI27))&amp;" "&amp;IF(AJ27="","",IF(ISERROR(SEARCH($Y$2,Séquences!$W$392)),"",AJ27))&amp;" "&amp;IF(AK27="","",IF(ISERROR(SEARCH($Y$2,Séquences!$W$435)),"",AK27)))</f>
        <v>.</v>
      </c>
      <c r="Z27" s="430" t="str">
        <f>IF(ISERROR(SEARCH($Z$3,C27)),".",IF(AB27="","",IF(ISERROR(SEARCH($Z$2,Séquences!$W$44)),"",AB27))&amp;" "&amp;IF(AC27="","",IF(ISERROR(SEARCH($Z$2,Séquences!$W$88)),"",AC27))&amp;" "&amp;IF(AD27="","",IF(ISERROR(SEARCH($Z$2,Séquences!$W$131)),"",AD27))&amp;" "&amp;IF(AE27="","",IF(ISERROR(SEARCH($Z$2,Séquences!$W$175)),"",AE27))&amp;" "&amp;IF(AF27="","",IF(ISERROR(SEARCH($Z$2,Séquences!$W$219)),"",AF27))&amp;" "&amp;IF(AG27="","",IF(ISERROR(SEARCH($Z$2,Séquences!$W$263)),"",AG27))&amp;" "&amp;IF(AH27="","",IF(ISERROR(SEARCH($Z$2,Séquences!$W$306)),"",AH27))&amp;" "&amp;IF(AI27="","",IF(ISERROR(SEARCH($Z$2,Séquences!$W$349)),"",AI27))&amp;" "&amp;IF(AJ27="","",IF(ISERROR(SEARCH($Z$2,Séquences!$W$392)),"",AJ27))&amp;" "&amp;IF(AK27="","",IF(ISERROR(SEARCH($Z$2,Séquences!$W$435)),"",AK27)))</f>
        <v>.</v>
      </c>
      <c r="AA27" s="206">
        <f t="shared" si="1"/>
        <v>22</v>
      </c>
      <c r="AB27" s="207" t="str">
        <f>IF(ISERROR(SEARCH($A$23,Séquences!$W$44)),"",IF(ISERROR(SEARCH(A27,Séquences!$W$44)),"",Séquences!$X$44))</f>
        <v/>
      </c>
      <c r="AC27" s="207" t="str">
        <f>IF(ISERROR(SEARCH($A$23,Séquences!$W$88)),"",IF(ISERROR(SEARCH(A27,Séquences!$W$88)),"",Séquences!$X$88))</f>
        <v>S2</v>
      </c>
      <c r="AD27" s="207" t="str">
        <f>IF(ISERROR(SEARCH($A$23,Séquences!$W$131)),"",IF(ISERROR(SEARCH(A27,Séquences!$W$131)),"",Séquences!$X$131))</f>
        <v/>
      </c>
      <c r="AE27" s="207" t="str">
        <f>IF(ISERROR(SEARCH($A$23,Séquences!$W$175)),"",IF(ISERROR(SEARCH(A27,Séquences!$W$175)),"",Séquences!$X$175))</f>
        <v>S4</v>
      </c>
      <c r="AF27" s="207" t="str">
        <f>IF(ISERROR(SEARCH($A$23,Séquences!$W$219)),"",IF(ISERROR(SEARCH(A27,Séquences!$W$219)),"",Séquences!$X$219))</f>
        <v/>
      </c>
      <c r="AG27" s="207" t="str">
        <f>IF(ISERROR(SEARCH($A$23,Séquences!$W$263)),"",IF(ISERROR(SEARCH(A27,Séquences!$W$263)),"",Séquences!$X$263))</f>
        <v/>
      </c>
      <c r="AH27" s="207" t="str">
        <f>IF(ISERROR(SEARCH($A$23,Séquences!$W$306)),"",IF(ISERROR(SEARCH(A27,Séquences!$W$306)),"",Séquences!$X$306))</f>
        <v/>
      </c>
      <c r="AI27" s="207" t="str">
        <f>IF(ISERROR(SEARCH($A$23,Séquences!$W$349)),"",IF(ISERROR(SEARCH(A27,Séquences!$W$349)),"",Séquences!$X$349))</f>
        <v/>
      </c>
      <c r="AJ27" s="207" t="str">
        <f>IF(ISERROR(SEARCH($A$23,Séquences!$W$392)),"",IF(ISERROR(SEARCH(A27,Séquences!$W$392)),"",Séquences!$X$392))</f>
        <v>S9</v>
      </c>
      <c r="AK27" s="207" t="str">
        <f>IF(ISERROR(SEARCH($A$23,Séquences!$W$435)),"",IF(ISERROR(SEARCH(A27,Séquences!$W$435)),"",Séquences!$X$435))</f>
        <v/>
      </c>
    </row>
    <row r="28" spans="1:368" ht="39" customHeight="1">
      <c r="A28" s="628" t="str">
        <f>'Objectifs et Compétences'!D24</f>
        <v xml:space="preserve">CO5.5. Proposer des solutions à un problème technique identifié en participant à des démarches de créativité, choisir et justifier la solution retenue </v>
      </c>
      <c r="B28" s="629"/>
      <c r="C28" s="344" t="str">
        <f>'Objectifs et Compétences'!I24</f>
        <v xml:space="preserve">1.1. / 1.3. / 1.4. / 4.2. / 4.3. / 5.1. / 5.2. / 5.3. / 6.2. </v>
      </c>
      <c r="D28" s="218" t="s">
        <v>732</v>
      </c>
      <c r="E28" s="429" t="str">
        <f>IF(ISERROR(SEARCH($E$3,C28)),".",IF(AB28="","",IF(ISERROR(SEARCH($E$2,Séquences!$W$44)),"",AB28))&amp;" "&amp;IF(AC28="","",IF(ISERROR(SEARCH($E$2,Séquences!$W$88)),"",AC28))&amp;" "&amp;IF(AD28="","",IF(ISERROR(SEARCH($E$2,Séquences!$W$131)),"",AD28))&amp;" "&amp;IF(AE28="","",IF(ISERROR(SEARCH($E$2,Séquences!$W$175)),"",AE28))&amp;" "&amp;IF(AF28="","",IF(ISERROR(SEARCH($E$2,Séquences!$W$219)),"",AF28))&amp;" "&amp;IF(AG28="","",IF(ISERROR(SEARCH($E$2,Séquences!$W$263)),"",AG28))&amp;" "&amp;IF(AH28="","",IF(ISERROR(SEARCH($E$2,Séquences!$W$306)),"",AH28))&amp;" "&amp;IF(AI28="","",IF(ISERROR(SEARCH($E$2,Séquences!$W$349)),"",AI28))&amp;" "&amp;IF(AJ28="","",IF(ISERROR(SEARCH($E$2,Séquences!$W$392)),"",AJ28))&amp;" "&amp;IF(AK28="","",IF(ISERROR(SEARCH($E$2,Séquences!$W$435)),"",AK28)))</f>
        <v xml:space="preserve">S1   S4   S7   </v>
      </c>
      <c r="F28" s="430" t="str">
        <f>IF(ISERROR(SEARCH($F$3,C28)),".",IF(AB28="","",IF(ISERROR(SEARCH($F$2,Séquences!$W$44)),"",AB28))&amp;" "&amp;IF(AC28="","",IF(ISERROR(SEARCH($F$2,Séquences!$W$88)),"",AC28))&amp;" "&amp;IF(AD28="","",IF(ISERROR(SEARCH($F$2,Séquences!$W$131)),"",AD28))&amp;" "&amp;IF(AE28="","",IF(ISERROR(SEARCH($F$2,Séquences!$W$175)),"",AE28))&amp;" "&amp;IF(AF28="","",IF(ISERROR(SEARCH($F$2,Séquences!$W$219)),"",AF28))&amp;" "&amp;IF(AG28="","",IF(ISERROR(SEARCH($F$2,Séquences!$W$263)),"",AG28))&amp;" "&amp;IF(AH28="","",IF(ISERROR(SEARCH($F$2,Séquences!$W$306)),"",AH28))&amp;" "&amp;IF(AI28="","",IF(ISERROR(SEARCH($F$2,Séquences!$W$349)),"",AI28))&amp;" "&amp;IF(AJ28="","",IF(ISERROR(SEARCH($F$2,Séquences!$W$392)),"",AJ28))&amp;" "&amp;IF(AK28="","",IF(ISERROR(SEARCH($F$2,Séquences!$W$435)),"",AK28)))</f>
        <v>.</v>
      </c>
      <c r="G28" s="430" t="str">
        <f>IF(ISERROR(SEARCH($G$3,C28)),".",IF(AB28="","",IF(ISERROR(SEARCH($G$2,Séquences!$W$44)),"",AB28))&amp;" "&amp;IF(AC28="","",IF(ISERROR(SEARCH($G$2,Séquences!$W$88)),"",AC28))&amp;" "&amp;IF(AD28="","",IF(ISERROR(SEARCH($G$2,Séquences!$W$131)),"",AD28))&amp;" "&amp;IF(AE28="","",IF(ISERROR(SEARCH($G$2,Séquences!$W$175)),"",AE28))&amp;" "&amp;IF(AF28="","",IF(ISERROR(SEARCH($G$2,Séquences!$W$219)),"",AF28))&amp;" "&amp;IF(AG28="","",IF(ISERROR(SEARCH($G$2,Séquences!$W$263)),"",AG28))&amp;" "&amp;IF(AH28="","",IF(ISERROR(SEARCH($G$2,Séquences!$W$306)),"",AH28))&amp;" "&amp;IF(AI28="","",IF(ISERROR(SEARCH($G$2,Séquences!$W$349)),"",AI28))&amp;" "&amp;IF(AJ28="","",IF(ISERROR(SEARCH($G$2,Séquences!$W$392)),"",AJ28))&amp;" "&amp;IF(AK28="","",IF(ISERROR(SEARCH($G$2,Séquences!$W$435)),"",AK28)))</f>
        <v xml:space="preserve">   S4   S7   </v>
      </c>
      <c r="H28" s="430" t="str">
        <f>IF(ISERROR(SEARCH($H$3,C28)),".",IF(AB28="","",IF(ISERROR(SEARCH($H$2,Séquences!$W$44)),"",AB28))&amp;" "&amp;IF(AC28="","",IF(ISERROR(SEARCH($H$2,Séquences!$W$88)),"",AC28))&amp;" "&amp;IF(AD28="","",IF(ISERROR(SEARCH($H$2,Séquences!$W$131)),"",AD28))&amp;" "&amp;IF(AE28="","",IF(ISERROR(SEARCH($H$2,Séquences!$W$175)),"",AE28))&amp;" "&amp;IF(AF28="","",IF(ISERROR(SEARCH($H$2,Séquences!$W$219)),"",AF28))&amp;" "&amp;IF(AG28="","",IF(ISERROR(SEARCH($H$2,Séquences!$W$263)),"",AG28))&amp;" "&amp;IF(AH28="","",IF(ISERROR(SEARCH($H$2,Séquences!$W$306)),"",AH28))&amp;" "&amp;IF(AI28="","",IF(ISERROR(SEARCH($H$2,Séquences!$W$349)),"",AI28))&amp;" "&amp;IF(AJ28="","",IF(ISERROR(SEARCH($H$2,Séquences!$W$392)),"",AJ28))&amp;" "&amp;IF(AK28="","",IF(ISERROR(SEARCH($H$2,Séquences!$W$435)),"",AK28)))</f>
        <v xml:space="preserve">S1         </v>
      </c>
      <c r="I28" s="431" t="str">
        <f>IF(ISERROR(SEARCH($I$3,C28)),".",IF(AB28="","",IF(ISERROR(SEARCH($I$2,Séquences!$W$44)),"",AB28))&amp;" "&amp;IF(AC28="","",IF(ISERROR(SEARCH($I$2,Séquences!$W$88)),"",AC28))&amp;" "&amp;IF(AD28="","",IF(ISERROR(SEARCH($I$2,Séquences!$W$131)),"",AD28))&amp;" "&amp;IF(AE28="","",IF(ISERROR(SEARCH($I$2,Séquences!$W$175)),"",AE28))&amp;" "&amp;IF(AF28="","",IF(ISERROR(SEARCH($I$2,Séquences!$W$219)),"",AF28))&amp;" "&amp;IF(AG28="","",IF(ISERROR(SEARCH($I$2,Séquences!$W$263)),"",AG28))&amp;" "&amp;IF(AH28="","",IF(ISERROR(SEARCH($I$2,Séquences!$W$306)),"",AH28))&amp;" "&amp;IF(AI28="","",IF(ISERROR(SEARCH($I$2,Séquences!$W$349)),"",AI28))&amp;" "&amp;IF(AJ28="","",IF(ISERROR(SEARCH($I$2,Séquences!$W$392)),"",AJ28))&amp;" "&amp;IF(AK28="","",IF(ISERROR(SEARCH($I$2,Séquences!$W$435)),"",AK28)))</f>
        <v>.</v>
      </c>
      <c r="J28" s="365" t="str">
        <f>IF(ISERROR(SEARCH($J$3,C28)),".",IF(AB28="","",IF(ISERROR(SEARCH($J$2,Séquences!$W$44)),"",AB28))&amp;" "&amp;IF(AC28="","",IF(ISERROR(SEARCH($J$2,Séquences!$W$88)),"",AC28))&amp;" "&amp;IF(AD28="","",IF(ISERROR(SEARCH($J$2,Séquences!$W$131)),"",AD28))&amp;" "&amp;IF(AE28="","",IF(ISERROR(SEARCH($J$2,Séquences!$W$175)),"",AE28))&amp;" "&amp;IF(AF28="","",IF(ISERROR(SEARCH($J$2,Séquences!$W$219)),"",AF28))&amp;" "&amp;IF(AG28="","",IF(ISERROR(SEARCH($J$2,Séquences!$W$263)),"",AG28))&amp;" "&amp;IF(AH28="","",IF(ISERROR(SEARCH($J$2,Séquences!$W$306)),"",AH28))&amp;" "&amp;IF(AI28="","",IF(ISERROR(SEARCH($J$2,Séquences!$W$349)),"",AI28))&amp;" "&amp;IF(AJ28="","",IF(ISERROR(SEARCH($J$2,Séquences!$W$392)),"",AJ28))&amp;" "&amp;IF(AK28="","",IF(ISERROR(SEARCH($J$2,Séquences!$W$435)),"",AK28)))</f>
        <v>.</v>
      </c>
      <c r="K28" s="430" t="str">
        <f>IF(ISERROR(SEARCH($K$3,C28)),".",IF(AB28="","",IF(ISERROR(SEARCH($K$2,Séquences!$W$44)),"",AB28))&amp;" "&amp;IF(AC28="","",IF(ISERROR(SEARCH($K$2,Séquences!$W$88)),"",AC28))&amp;" "&amp;IF(AD28="","",IF(ISERROR(SEARCH($K$2,Séquences!$W$131)),"",AD28))&amp;" "&amp;IF(AE28="","",IF(ISERROR(SEARCH($K$2,Séquences!$W$175)),"",AE28))&amp;" "&amp;IF(AF28="","",IF(ISERROR(SEARCH($K$2,Séquences!$W$219)),"",AF28))&amp;" "&amp;IF(AG28="","",IF(ISERROR(SEARCH($K$2,Séquences!$W$263)),"",AG28))&amp;" "&amp;IF(AH28="","",IF(ISERROR(SEARCH($K$2,Séquences!$W$306)),"",AH28))&amp;" "&amp;IF(AI28="","",IF(ISERROR(SEARCH($K$2,Séquences!$W$349)),"",AI28))&amp;" "&amp;IF(AJ28="","",IF(ISERROR(SEARCH($K$2,Séquences!$W$392)),"",AJ28))&amp;" "&amp;IF(AK28="","",IF(ISERROR(SEARCH($K$2,Séquences!$W$435)),"",AK28)))</f>
        <v>.</v>
      </c>
      <c r="L28" s="430" t="str">
        <f>IF(ISERROR(SEARCH($L$3,C28)),".",IF(AB28="","",IF(ISERROR(SEARCH($L$2,Séquences!$W$44)),"",AB28))&amp;" "&amp;IF(AC28="","",IF(ISERROR(SEARCH($L$2,Séquences!$W$88)),"",AC28))&amp;" "&amp;IF(AD28="","",IF(ISERROR(SEARCH($L$2,Séquences!$W$131)),"",AD28))&amp;" "&amp;IF(AE28="","",IF(ISERROR(SEARCH($L$2,Séquences!$W$175)),"",AE28))&amp;" "&amp;IF(AF28="","",IF(ISERROR(SEARCH($L$2,Séquences!$W$219)),"",AF28))&amp;" "&amp;IF(AG28="","",IF(ISERROR(SEARCH($L$2,Séquences!$W$263)),"",AG28))&amp;" "&amp;IF(AH28="","",IF(ISERROR(SEARCH($L$2,Séquences!$W$306)),"",AH28))&amp;" "&amp;IF(AI28="","",IF(ISERROR(SEARCH($L$2,Séquences!$W$349)),"",AI28))&amp;" "&amp;IF(AJ28="","",IF(ISERROR(SEARCH($L$2,Séquences!$W$392)),"",AJ28))&amp;" "&amp;IF(AK28="","",IF(ISERROR(SEARCH($L$2,Séquences!$W$435)),"",AK28)))</f>
        <v>.</v>
      </c>
      <c r="M28" s="431" t="str">
        <f>IF(ISERROR(SEARCH($M$3,C28)),".",IF(AB28="","",IF(ISERROR(SEARCH($M$2,Séquences!$W$44)),"",AB28))&amp;" "&amp;IF(AC28="","",IF(ISERROR(SEARCH($M$2,Séquences!$W$88)),"",AC28))&amp;" "&amp;IF(AD28="","",IF(ISERROR(SEARCH($M$2,Séquences!$W$131)),"",AD28))&amp;" "&amp;IF(AE28="","",IF(ISERROR(SEARCH($M$2,Séquences!$W$175)),"",AE28))&amp;" "&amp;IF(AF28="","",IF(ISERROR(SEARCH($M$2,Séquences!$W$219)),"",AF28))&amp;" "&amp;IF(AG28="","",IF(ISERROR(SEARCH($M$2,Séquences!$W$263)),"",AG28))&amp;" "&amp;IF(AH28="","",IF(ISERROR(SEARCH($M$2,Séquences!$W$306)),"",AH28))&amp;" "&amp;IF(AI28="","",IF(ISERROR(SEARCH($M$2,Séquences!$W$349)),"",AI28))&amp;" "&amp;IF(AJ28="","",IF(ISERROR(SEARCH($M$2,Séquences!$W$392)),"",AJ28))&amp;" "&amp;IF(AK28="","",IF(ISERROR(SEARCH($M$2,Séquences!$W$435)),"",AK28)))</f>
        <v>.</v>
      </c>
      <c r="N28" s="365" t="str">
        <f>IF(ISERROR(SEARCH($N$3,C28)),".",IF(AB28="","",IF(ISERROR(SEARCH($N$2,Séquences!$W$44)),"",AB28))&amp;" "&amp;IF(AC28="","",IF(ISERROR(SEARCH($N$2,Séquences!$W$88)),"",AC28))&amp;" "&amp;IF(AD28="","",IF(ISERROR(SEARCH($N$2,Séquences!$W$131)),"",AD28))&amp;" "&amp;IF(AE28="","",IF(ISERROR(SEARCH($N$2,Séquences!$W$175)),"",AE28))&amp;" "&amp;IF(AF28="","",IF(ISERROR(SEARCH($N$2,Séquences!$W$219)),"",AF28))&amp;" "&amp;IF(AG28="","",IF(ISERROR(SEARCH($N$2,Séquences!$W$263)),"",AG28))&amp;" "&amp;IF(AH28="","",IF(ISERROR(SEARCH($N$2,Séquences!$W$306)),"",AH28))&amp;" "&amp;IF(AI28="","",IF(ISERROR(SEARCH($N$2,Séquences!$W$349)),"",AI28))&amp;" "&amp;IF(AJ28="","",IF(ISERROR(SEARCH($N$2,Séquences!$W$392)),"",AJ28))&amp;" "&amp;IF(AK28="","",IF(ISERROR(SEARCH($N$2,Séquences!$W$435)),"",AK28)))</f>
        <v>.</v>
      </c>
      <c r="O28" s="430" t="str">
        <f>IF(ISERROR(SEARCH($O$3,C28)),".",IF(AB28="","",IF(ISERROR(SEARCH($O$2,Séquences!$W$44)),"",AB28))&amp;" "&amp;IF(AC28="","",IF(ISERROR(SEARCH($O$2,Séquences!$W$88)),"",AC28))&amp;" "&amp;IF(AD28="","",IF(ISERROR(SEARCH($O$2,Séquences!$W$131)),"",AD28))&amp;" "&amp;IF(AE28="","",IF(ISERROR(SEARCH($O$2,Séquences!$W$175)),"",AE28))&amp;" "&amp;IF(AF28="","",IF(ISERROR(SEARCH($O$2,Séquences!$W$219)),"",AF28))&amp;" "&amp;IF(AG28="","",IF(ISERROR(SEARCH($O$2,Séquences!$W$263)),"",AG28))&amp;" "&amp;IF(AH28="","",IF(ISERROR(SEARCH($O$2,Séquences!$W$306)),"",AH28))&amp;" "&amp;IF(AI28="","",IF(ISERROR(SEARCH($O$2,Séquences!$W$349)),"",AI28))&amp;" "&amp;IF(AJ28="","",IF(ISERROR(SEARCH($O$2,Séquences!$W$392)),"",AJ28))&amp;" "&amp;IF(AK28="","",IF(ISERROR(SEARCH($O$2,Séquences!$W$435)),"",AK28)))</f>
        <v>.</v>
      </c>
      <c r="P28" s="430" t="str">
        <f>IF(ISERROR(SEARCH($P$3,C28)),".",IF(AB28="","",IF(ISERROR(SEARCH($P$2,Séquences!$W$44)),"",AB28))&amp;" "&amp;IF(AC28="","",IF(ISERROR(SEARCH($P$2,Séquences!$W$88)),"",AC28))&amp;" "&amp;IF(AD28="","",IF(ISERROR(SEARCH($P$2,Séquences!$W$131)),"",AD28))&amp;" "&amp;IF(AE28="","",IF(ISERROR(SEARCH($P$2,Séquences!$W$175)),"",AE28))&amp;" "&amp;IF(AF28="","",IF(ISERROR(SEARCH($P$2,Séquences!$W$219)),"",AF28))&amp;" "&amp;IF(AG28="","",IF(ISERROR(SEARCH($P$2,Séquences!$W$263)),"",AG28))&amp;" "&amp;IF(AH28="","",IF(ISERROR(SEARCH($P$2,Séquences!$W$306)),"",AH28))&amp;" "&amp;IF(AI28="","",IF(ISERROR(SEARCH($P$2,Séquences!$W$349)),"",AI28))&amp;" "&amp;IF(AJ28="","",IF(ISERROR(SEARCH($P$2,Séquences!$W$392)),"",AJ28))&amp;" "&amp;IF(AK28="","",IF(ISERROR(SEARCH($P$2,Séquences!$W$435)),"",AK28)))</f>
        <v>.</v>
      </c>
      <c r="Q28" s="431" t="str">
        <f>IF(ISERROR(SEARCH($Q$3,C28)),".",IF(AB28="","",IF(ISERROR(SEARCH($Q$2,Séquences!$W$44)),"",AB28))&amp;" "&amp;IF(AC28="","",IF(ISERROR(SEARCH($Q$2,Séquences!$W$88)),"",AC28))&amp;" "&amp;IF(AD28="","",IF(ISERROR(SEARCH($Q$2,Séquences!$W$131)),"",AD28))&amp;" "&amp;IF(AE28="","",IF(ISERROR(SEARCH($Q$2,Séquences!$W$175)),"",AE28))&amp;" "&amp;IF(AF28="","",IF(ISERROR(SEARCH($Q$2,Séquences!$W$219)),"",AF28))&amp;" "&amp;IF(AG28="","",IF(ISERROR(SEARCH($Q$2,Séquences!$W$263)),"",AG28))&amp;" "&amp;IF(AH28="","",IF(ISERROR(SEARCH($Q$2,Séquences!$W$306)),"",AH28))&amp;" "&amp;IF(AI28="","",IF(ISERROR(SEARCH($Q$2,Séquences!$W$349)),"",AI28))&amp;" "&amp;IF(AJ28="","",IF(ISERROR(SEARCH($Q$2,Séquences!$W$392)),"",AJ28))&amp;" "&amp;IF(AK28="","",IF(ISERROR(SEARCH($Q$2,Séquences!$W$435)),"",AK28)))</f>
        <v>.</v>
      </c>
      <c r="R28" s="365" t="str">
        <f>IF(ISERROR(SEARCH($R$3,C28)),".",IF(AB28="","",IF(ISERROR(SEARCH($R$2,Séquences!$W$44)),"",AB28))&amp;" "&amp;IF(AC28="","",IF(ISERROR(SEARCH($R$2,Séquences!$W$88)),"",AC28))&amp;" "&amp;IF(AD28="","",IF(ISERROR(SEARCH($R$2,Séquences!$W$131)),"",AD28))&amp;" "&amp;IF(AE28="","",IF(ISERROR(SEARCH($R$2,Séquences!$W$175)),"",AE28))&amp;" "&amp;IF(AF28="","",IF(ISERROR(SEARCH($R$2,Séquences!$W$219)),"",AF28))&amp;" "&amp;IF(AG28="","",IF(ISERROR(SEARCH($R$2,Séquences!$W$263)),"",AG28))&amp;" "&amp;IF(AH28="","",IF(ISERROR(SEARCH($R$2,Séquences!$W$306)),"",AH28))&amp;" "&amp;IF(AI28="","",IF(ISERROR(SEARCH($R$2,Séquences!$W$349)),"",AI28))&amp;" "&amp;IF(AJ28="","",IF(ISERROR(SEARCH($R$2,Séquences!$W$392)),"",AJ28))&amp;" "&amp;IF(AK28="","",IF(ISERROR(SEARCH($R$2,Séquences!$W$435)),"",AK28)))</f>
        <v>.</v>
      </c>
      <c r="S28" s="430" t="str">
        <f>IF(ISERROR(SEARCH($S$3,C28)),".",IF(AB28="","",IF(ISERROR(SEARCH($S$2,Séquences!$W$44)),"",AB28))&amp;" "&amp;IF(AC28="","",IF(ISERROR(SEARCH($S$2,Séquences!$W$88)),"",AC28))&amp;" "&amp;IF(AD28="","",IF(ISERROR(SEARCH($S$2,Séquences!$W$131)),"",AD28))&amp;" "&amp;IF(AE28="","",IF(ISERROR(SEARCH($S$2,Séquences!$W$175)),"",AE28))&amp;" "&amp;IF(AF28="","",IF(ISERROR(SEARCH($S$2,Séquences!$W$219)),"",AF28))&amp;" "&amp;IF(AG28="","",IF(ISERROR(SEARCH($S$2,Séquences!$W$263)),"",AG28))&amp;" "&amp;IF(AH28="","",IF(ISERROR(SEARCH($S$2,Séquences!$W$306)),"",AH28))&amp;" "&amp;IF(AI28="","",IF(ISERROR(SEARCH($S$2,Séquences!$W$349)),"",AI28))&amp;" "&amp;IF(AJ28="","",IF(ISERROR(SEARCH($S$2,Séquences!$W$392)),"",AJ28))&amp;" "&amp;IF(AK28="","",IF(ISERROR(SEARCH($S$2,Séquences!$W$435)),"",AK28)))</f>
        <v xml:space="preserve">S1   S4   S7   </v>
      </c>
      <c r="T28" s="431" t="str">
        <f>IF(ISERROR(SEARCH($T$3,C28)),".",IF(AB28="","",IF(ISERROR(SEARCH($T$2,Séquences!$W$44)),"",AB28))&amp;" "&amp;IF(AC28="","",IF(ISERROR(SEARCH($T$2,Séquences!$W$88)),"",AC28))&amp;" "&amp;IF(AD28="","",IF(ISERROR(SEARCH($T$2,Séquences!$W$131)),"",AD28))&amp;" "&amp;IF(AE28="","",IF(ISERROR(SEARCH($T$2,Séquences!$W$175)),"",AE28))&amp;" "&amp;IF(AF28="","",IF(ISERROR(SEARCH($T$2,Séquences!$W$219)),"",AF28))&amp;" "&amp;IF(AG28="","",IF(ISERROR(SEARCH($T$2,Séquences!$W$263)),"",AG28))&amp;" "&amp;IF(AH28="","",IF(ISERROR(SEARCH($T$2,Séquences!$W$306)),"",AH28))&amp;" "&amp;IF(AI28="","",IF(ISERROR(SEARCH($T$2,Séquences!$W$349)),"",AI28))&amp;" "&amp;IF(AJ28="","",IF(ISERROR(SEARCH($T$2,Séquences!$W$392)),"",AJ28))&amp;" "&amp;IF(AK28="","",IF(ISERROR(SEARCH($T$2,Séquences!$W$435)),"",AK28)))</f>
        <v xml:space="preserve">   S4      </v>
      </c>
      <c r="U28" s="365" t="str">
        <f>IF(ISERROR(SEARCH($U$3,C28)),".",IF(AB28="","",IF(ISERROR(SEARCH($U$2,Séquences!$W$44)),"",AB28))&amp;" "&amp;IF(AC28="","",IF(ISERROR(SEARCH($U$2,Séquences!$W$88)),"",AC28))&amp;" "&amp;IF(AD28="","",IF(ISERROR(SEARCH($U$2,Séquences!$W$131)),"",AD28))&amp;" "&amp;IF(AE28="","",IF(ISERROR(SEARCH($U$2,Séquences!$W$175)),"",AE28))&amp;" "&amp;IF(AF28="","",IF(ISERROR(SEARCH($U$2,Séquences!$W$219)),"",AF28))&amp;" "&amp;IF(AG28="","",IF(ISERROR(SEARCH($U$2,Séquences!$W$263)),"",AG28))&amp;" "&amp;IF(AH28="","",IF(ISERROR(SEARCH($U$2,Séquences!$W$306)),"",AH28))&amp;" "&amp;IF(AI28="","",IF(ISERROR(SEARCH($U$2,Séquences!$W$349)),"",AI28))&amp;" "&amp;IF(AJ28="","",IF(ISERROR(SEARCH($U$2,Séquences!$W$392)),"",AJ28))&amp;" "&amp;IF(AK28="","",IF(ISERROR(SEARCH($U$2,Séquences!$W$435)),"",AK28)))</f>
        <v xml:space="preserve">         </v>
      </c>
      <c r="V28" s="430" t="str">
        <f>IF(ISERROR(SEARCH($V$3,C28)),".",IF(AB28="","",IF(ISERROR(SEARCH($V$2,Séquences!$W$44)),"",AB28))&amp;" "&amp;IF(AC28="","",IF(ISERROR(SEARCH($V$2,Séquences!$W$88)),"",AC28))&amp;" "&amp;IF(AD28="","",IF(ISERROR(SEARCH($V$2,Séquences!$W$131)),"",AD28))&amp;" "&amp;IF(AE28="","",IF(ISERROR(SEARCH($V$2,Séquences!$W$175)),"",AE28))&amp;" "&amp;IF(AF28="","",IF(ISERROR(SEARCH($V$2,Séquences!$W$219)),"",AF28))&amp;" "&amp;IF(AG28="","",IF(ISERROR(SEARCH($V$2,Séquences!$W$263)),"",AG28))&amp;" "&amp;IF(AH28="","",IF(ISERROR(SEARCH($V$2,Séquences!$W$306)),"",AH28))&amp;" "&amp;IF(AI28="","",IF(ISERROR(SEARCH($V$2,Séquences!$W$349)),"",AI28))&amp;" "&amp;IF(AJ28="","",IF(ISERROR(SEARCH($V$2,Séquences!$W$392)),"",AJ28))&amp;" "&amp;IF(AK28="","",IF(ISERROR(SEARCH($V$2,Séquences!$W$435)),"",AK28)))</f>
        <v xml:space="preserve">      S7   </v>
      </c>
      <c r="W28" s="431" t="str">
        <f>IF(ISERROR(SEARCH($W$3,C28)),".",IF(AB28="","",IF(ISERROR(SEARCH($W$2,Séquences!$W$44)),"",AB28))&amp;" "&amp;IF(AC28="","",IF(ISERROR(SEARCH($W$2,Séquences!$W$88)),"",AC28))&amp;" "&amp;IF(AD28="","",IF(ISERROR(SEARCH($W$2,Séquences!$W$131)),"",AD28))&amp;" "&amp;IF(AE28="","",IF(ISERROR(SEARCH($W$2,Séquences!$W$175)),"",AE28))&amp;" "&amp;IF(AF28="","",IF(ISERROR(SEARCH($W$2,Séquences!$W$219)),"",AF28))&amp;" "&amp;IF(AG28="","",IF(ISERROR(SEARCH($W$2,Séquences!$W$263)),"",AG28))&amp;" "&amp;IF(AH28="","",IF(ISERROR(SEARCH($W$2,Séquences!$W$306)),"",AH28))&amp;" "&amp;IF(AI28="","",IF(ISERROR(SEARCH($W$2,Séquences!$W$349)),"",AI28))&amp;" "&amp;IF(AJ28="","",IF(ISERROR(SEARCH($W$2,Séquences!$W$392)),"",AJ28))&amp;" "&amp;IF(AK28="","",IF(ISERROR(SEARCH($W$2,Séquences!$W$435)),"",AK28)))</f>
        <v xml:space="preserve">S1         </v>
      </c>
      <c r="X28" s="365" t="str">
        <f>IF(ISERROR(SEARCH($X$3,C28)),".",IF(AB28="","",IF(ISERROR(SEARCH($X$2,Séquences!$W$44)),"",AB28))&amp;" "&amp;IF(AC28="","",IF(ISERROR(SEARCH($X$2,Séquences!$W$88)),"",AC28))&amp;" "&amp;IF(AD28="","",IF(ISERROR(SEARCH($X$2,Séquences!$W$131)),"",AD28))&amp;" "&amp;IF(AE28="","",IF(ISERROR(SEARCH($X$2,Séquences!$W$175)),"",AE28))&amp;" "&amp;IF(AF28="","",IF(ISERROR(SEARCH($X$2,Séquences!$W$219)),"",AF28))&amp;" "&amp;IF(AG28="","",IF(ISERROR(SEARCH($X$2,Séquences!$W$263)),"",AG28))&amp;" "&amp;IF(AH28="","",IF(ISERROR(SEARCH($X$2,Séquences!$W$306)),"",AH28))&amp;" "&amp;IF(AI28="","",IF(ISERROR(SEARCH($X$2,Séquences!$W$349)),"",AI28))&amp;" "&amp;IF(AJ28="","",IF(ISERROR(SEARCH($X$2,Séquences!$W$392)),"",AJ28))&amp;" "&amp;IF(AK28="","",IF(ISERROR(SEARCH($X$2,Séquences!$W$435)),"",AK28)))</f>
        <v>.</v>
      </c>
      <c r="Y28" s="430" t="str">
        <f>IF(ISERROR(SEARCH($Y$3,C28)),".",IF(AB28="","",IF(ISERROR(SEARCH($Y$2,Séquences!$W$44)),"",AB28))&amp;" "&amp;IF(AC28="","",IF(ISERROR(SEARCH($Y$2,Séquences!$W$88)),"",AC28))&amp;" "&amp;IF(AD28="","",IF(ISERROR(SEARCH($Y$2,Séquences!$W$131)),"",AD28))&amp;" "&amp;IF(AE28="","",IF(ISERROR(SEARCH($Y$2,Séquences!$W$175)),"",AE28))&amp;" "&amp;IF(AF28="","",IF(ISERROR(SEARCH($Y$2,Séquences!$W$219)),"",AF28))&amp;" "&amp;IF(AG28="","",IF(ISERROR(SEARCH($Y$2,Séquences!$W$263)),"",AG28))&amp;" "&amp;IF(AH28="","",IF(ISERROR(SEARCH($Y$2,Séquences!$W$306)),"",AH28))&amp;" "&amp;IF(AI28="","",IF(ISERROR(SEARCH($Y$2,Séquences!$W$349)),"",AI28))&amp;" "&amp;IF(AJ28="","",IF(ISERROR(SEARCH($Y$2,Séquences!$W$392)),"",AJ28))&amp;" "&amp;IF(AK28="","",IF(ISERROR(SEARCH($Y$2,Séquences!$W$435)),"",AK28)))</f>
        <v xml:space="preserve">S1      S7   </v>
      </c>
      <c r="Z28" s="430" t="str">
        <f>IF(ISERROR(SEARCH($Z$3,C28)),".",IF(AB28="","",IF(ISERROR(SEARCH($Z$2,Séquences!$W$44)),"",AB28))&amp;" "&amp;IF(AC28="","",IF(ISERROR(SEARCH($Z$2,Séquences!$W$88)),"",AC28))&amp;" "&amp;IF(AD28="","",IF(ISERROR(SEARCH($Z$2,Séquences!$W$131)),"",AD28))&amp;" "&amp;IF(AE28="","",IF(ISERROR(SEARCH($Z$2,Séquences!$W$175)),"",AE28))&amp;" "&amp;IF(AF28="","",IF(ISERROR(SEARCH($Z$2,Séquences!$W$219)),"",AF28))&amp;" "&amp;IF(AG28="","",IF(ISERROR(SEARCH($Z$2,Séquences!$W$263)),"",AG28))&amp;" "&amp;IF(AH28="","",IF(ISERROR(SEARCH($Z$2,Séquences!$W$306)),"",AH28))&amp;" "&amp;IF(AI28="","",IF(ISERROR(SEARCH($Z$2,Séquences!$W$349)),"",AI28))&amp;" "&amp;IF(AJ28="","",IF(ISERROR(SEARCH($Z$2,Séquences!$W$392)),"",AJ28))&amp;" "&amp;IF(AK28="","",IF(ISERROR(SEARCH($Z$2,Séquences!$W$435)),"",AK28)))</f>
        <v>.</v>
      </c>
      <c r="AA28" s="206">
        <f t="shared" si="1"/>
        <v>22</v>
      </c>
      <c r="AB28" s="207" t="str">
        <f>IF(ISERROR(SEARCH($A$23,Séquences!$W$44)),"",IF(ISERROR(SEARCH(A28,Séquences!$W$44)),"",Séquences!$X$44))</f>
        <v>S1</v>
      </c>
      <c r="AC28" s="207" t="str">
        <f>IF(ISERROR(SEARCH($A$23,Séquences!$W$88)),"",IF(ISERROR(SEARCH(A28,Séquences!$W$88)),"",Séquences!$X$88))</f>
        <v/>
      </c>
      <c r="AD28" s="207" t="str">
        <f>IF(ISERROR(SEARCH($A$23,Séquences!$W$131)),"",IF(ISERROR(SEARCH(A28,Séquences!$W$131)),"",Séquences!$X$131))</f>
        <v/>
      </c>
      <c r="AE28" s="207" t="str">
        <f>IF(ISERROR(SEARCH($A$23,Séquences!$W$175)),"",IF(ISERROR(SEARCH(A28,Séquences!$W$175)),"",Séquences!$X$175))</f>
        <v>S4</v>
      </c>
      <c r="AF28" s="207" t="str">
        <f>IF(ISERROR(SEARCH($A$23,Séquences!$W$219)),"",IF(ISERROR(SEARCH(A28,Séquences!$W$219)),"",Séquences!$X$219))</f>
        <v/>
      </c>
      <c r="AG28" s="207" t="str">
        <f>IF(ISERROR(SEARCH($A$23,Séquences!$W$263)),"",IF(ISERROR(SEARCH(A28,Séquences!$W$263)),"",Séquences!$X$263))</f>
        <v/>
      </c>
      <c r="AH28" s="207" t="str">
        <f>IF(ISERROR(SEARCH($A$23,Séquences!$W$306)),"",IF(ISERROR(SEARCH(A28,Séquences!$W$306)),"",Séquences!$X$306))</f>
        <v>S7</v>
      </c>
      <c r="AI28" s="207" t="str">
        <f>IF(ISERROR(SEARCH($A$23,Séquences!$W$349)),"",IF(ISERROR(SEARCH(A28,Séquences!$W$349)),"",Séquences!$X$349))</f>
        <v/>
      </c>
      <c r="AJ28" s="207" t="str">
        <f>IF(ISERROR(SEARCH($A$23,Séquences!$W$392)),"",IF(ISERROR(SEARCH(A28,Séquences!$W$392)),"",Séquences!$X$392))</f>
        <v/>
      </c>
      <c r="AK28" s="207" t="str">
        <f>IF(ISERROR(SEARCH($A$23,Séquences!$W$435)),"",IF(ISERROR(SEARCH(A28,Séquences!$W$435)),"",Séquences!$X$435))</f>
        <v/>
      </c>
    </row>
    <row r="29" spans="1:368" ht="39" customHeight="1">
      <c r="A29" s="628" t="str">
        <f>'Objectifs et Compétences'!D25</f>
        <v xml:space="preserve">CO5.6. Participer à une étude de design d’un produit dans une démarche de développement durable </v>
      </c>
      <c r="B29" s="629"/>
      <c r="C29" s="344" t="str">
        <f>'Objectifs et Compétences'!I25</f>
        <v>1.1. / 1.3. / 1.4. / 1.5. / 4.1. / 4.2. / 4.3. /</v>
      </c>
      <c r="D29" s="218" t="s">
        <v>732</v>
      </c>
      <c r="E29" s="429" t="str">
        <f>IF(ISERROR(SEARCH($E$3,C29)),".",IF(AB29="","",IF(ISERROR(SEARCH($E$2,Séquences!$W$44)),"",AB29))&amp;" "&amp;IF(AC29="","",IF(ISERROR(SEARCH($E$2,Séquences!$W$88)),"",AC29))&amp;" "&amp;IF(AD29="","",IF(ISERROR(SEARCH($E$2,Séquences!$W$131)),"",AD29))&amp;" "&amp;IF(AE29="","",IF(ISERROR(SEARCH($E$2,Séquences!$W$175)),"",AE29))&amp;" "&amp;IF(AF29="","",IF(ISERROR(SEARCH($E$2,Séquences!$W$219)),"",AF29))&amp;" "&amp;IF(AG29="","",IF(ISERROR(SEARCH($E$2,Séquences!$W$263)),"",AG29))&amp;" "&amp;IF(AH29="","",IF(ISERROR(SEARCH($E$2,Séquences!$W$306)),"",AH29))&amp;" "&amp;IF(AI29="","",IF(ISERROR(SEARCH($E$2,Séquences!$W$349)),"",AI29))&amp;" "&amp;IF(AJ29="","",IF(ISERROR(SEARCH($E$2,Séquences!$W$392)),"",AJ29))&amp;" "&amp;IF(AK29="","",IF(ISERROR(SEARCH($E$2,Séquences!$W$435)),"",AK29)))</f>
        <v xml:space="preserve">       S8 S9 </v>
      </c>
      <c r="F29" s="430" t="str">
        <f>IF(ISERROR(SEARCH($F$3,C29)),".",IF(AB29="","",IF(ISERROR(SEARCH($F$2,Séquences!$W$44)),"",AB29))&amp;" "&amp;IF(AC29="","",IF(ISERROR(SEARCH($F$2,Séquences!$W$88)),"",AC29))&amp;" "&amp;IF(AD29="","",IF(ISERROR(SEARCH($F$2,Séquences!$W$131)),"",AD29))&amp;" "&amp;IF(AE29="","",IF(ISERROR(SEARCH($F$2,Séquences!$W$175)),"",AE29))&amp;" "&amp;IF(AF29="","",IF(ISERROR(SEARCH($F$2,Séquences!$W$219)),"",AF29))&amp;" "&amp;IF(AG29="","",IF(ISERROR(SEARCH($F$2,Séquences!$W$263)),"",AG29))&amp;" "&amp;IF(AH29="","",IF(ISERROR(SEARCH($F$2,Séquences!$W$306)),"",AH29))&amp;" "&amp;IF(AI29="","",IF(ISERROR(SEARCH($F$2,Séquences!$W$349)),"",AI29))&amp;" "&amp;IF(AJ29="","",IF(ISERROR(SEARCH($F$2,Séquences!$W$392)),"",AJ29))&amp;" "&amp;IF(AK29="","",IF(ISERROR(SEARCH($F$2,Séquences!$W$435)),"",AK29)))</f>
        <v>.</v>
      </c>
      <c r="G29" s="430" t="str">
        <f>IF(ISERROR(SEARCH($G$3,C29)),".",IF(AB29="","",IF(ISERROR(SEARCH($G$2,Séquences!$W$44)),"",AB29))&amp;" "&amp;IF(AC29="","",IF(ISERROR(SEARCH($G$2,Séquences!$W$88)),"",AC29))&amp;" "&amp;IF(AD29="","",IF(ISERROR(SEARCH($G$2,Séquences!$W$131)),"",AD29))&amp;" "&amp;IF(AE29="","",IF(ISERROR(SEARCH($G$2,Séquences!$W$175)),"",AE29))&amp;" "&amp;IF(AF29="","",IF(ISERROR(SEARCH($G$2,Séquences!$W$219)),"",AF29))&amp;" "&amp;IF(AG29="","",IF(ISERROR(SEARCH($G$2,Séquences!$W$263)),"",AG29))&amp;" "&amp;IF(AH29="","",IF(ISERROR(SEARCH($G$2,Séquences!$W$306)),"",AH29))&amp;" "&amp;IF(AI29="","",IF(ISERROR(SEARCH($G$2,Séquences!$W$349)),"",AI29))&amp;" "&amp;IF(AJ29="","",IF(ISERROR(SEARCH($G$2,Séquences!$W$392)),"",AJ29))&amp;" "&amp;IF(AK29="","",IF(ISERROR(SEARCH($G$2,Séquences!$W$435)),"",AK29)))</f>
        <v xml:space="preserve">       S8 S9 </v>
      </c>
      <c r="H29" s="430" t="str">
        <f>IF(ISERROR(SEARCH($H$3,C29)),".",IF(AB29="","",IF(ISERROR(SEARCH($H$2,Séquences!$W$44)),"",AB29))&amp;" "&amp;IF(AC29="","",IF(ISERROR(SEARCH($H$2,Séquences!$W$88)),"",AC29))&amp;" "&amp;IF(AD29="","",IF(ISERROR(SEARCH($H$2,Séquences!$W$131)),"",AD29))&amp;" "&amp;IF(AE29="","",IF(ISERROR(SEARCH($H$2,Séquences!$W$175)),"",AE29))&amp;" "&amp;IF(AF29="","",IF(ISERROR(SEARCH($H$2,Séquences!$W$219)),"",AF29))&amp;" "&amp;IF(AG29="","",IF(ISERROR(SEARCH($H$2,Séquences!$W$263)),"",AG29))&amp;" "&amp;IF(AH29="","",IF(ISERROR(SEARCH($H$2,Séquences!$W$306)),"",AH29))&amp;" "&amp;IF(AI29="","",IF(ISERROR(SEARCH($H$2,Séquences!$W$349)),"",AI29))&amp;" "&amp;IF(AJ29="","",IF(ISERROR(SEARCH($H$2,Séquences!$W$392)),"",AJ29))&amp;" "&amp;IF(AK29="","",IF(ISERROR(SEARCH($H$2,Séquences!$W$435)),"",AK29)))</f>
        <v xml:space="preserve">       S8 S9 </v>
      </c>
      <c r="I29" s="431" t="str">
        <f>IF(ISERROR(SEARCH($I$3,C29)),".",IF(AB29="","",IF(ISERROR(SEARCH($I$2,Séquences!$W$44)),"",AB29))&amp;" "&amp;IF(AC29="","",IF(ISERROR(SEARCH($I$2,Séquences!$W$88)),"",AC29))&amp;" "&amp;IF(AD29="","",IF(ISERROR(SEARCH($I$2,Séquences!$W$131)),"",AD29))&amp;" "&amp;IF(AE29="","",IF(ISERROR(SEARCH($I$2,Séquences!$W$175)),"",AE29))&amp;" "&amp;IF(AF29="","",IF(ISERROR(SEARCH($I$2,Séquences!$W$219)),"",AF29))&amp;" "&amp;IF(AG29="","",IF(ISERROR(SEARCH($I$2,Séquences!$W$263)),"",AG29))&amp;" "&amp;IF(AH29="","",IF(ISERROR(SEARCH($I$2,Séquences!$W$306)),"",AH29))&amp;" "&amp;IF(AI29="","",IF(ISERROR(SEARCH($I$2,Séquences!$W$349)),"",AI29))&amp;" "&amp;IF(AJ29="","",IF(ISERROR(SEARCH($I$2,Séquences!$W$392)),"",AJ29))&amp;" "&amp;IF(AK29="","",IF(ISERROR(SEARCH($I$2,Séquences!$W$435)),"",AK29)))</f>
        <v xml:space="preserve">       S8 S9 </v>
      </c>
      <c r="J29" s="365" t="str">
        <f>IF(ISERROR(SEARCH($J$3,C29)),".",IF(AB29="","",IF(ISERROR(SEARCH($J$2,Séquences!$W$44)),"",AB29))&amp;" "&amp;IF(AC29="","",IF(ISERROR(SEARCH($J$2,Séquences!$W$88)),"",AC29))&amp;" "&amp;IF(AD29="","",IF(ISERROR(SEARCH($J$2,Séquences!$W$131)),"",AD29))&amp;" "&amp;IF(AE29="","",IF(ISERROR(SEARCH($J$2,Séquences!$W$175)),"",AE29))&amp;" "&amp;IF(AF29="","",IF(ISERROR(SEARCH($J$2,Séquences!$W$219)),"",AF29))&amp;" "&amp;IF(AG29="","",IF(ISERROR(SEARCH($J$2,Séquences!$W$263)),"",AG29))&amp;" "&amp;IF(AH29="","",IF(ISERROR(SEARCH($J$2,Séquences!$W$306)),"",AH29))&amp;" "&amp;IF(AI29="","",IF(ISERROR(SEARCH($J$2,Séquences!$W$349)),"",AI29))&amp;" "&amp;IF(AJ29="","",IF(ISERROR(SEARCH($J$2,Séquences!$W$392)),"",AJ29))&amp;" "&amp;IF(AK29="","",IF(ISERROR(SEARCH($J$2,Séquences!$W$435)),"",AK29)))</f>
        <v>.</v>
      </c>
      <c r="K29" s="430" t="str">
        <f>IF(ISERROR(SEARCH($K$3,C29)),".",IF(AB29="","",IF(ISERROR(SEARCH($K$2,Séquences!$W$44)),"",AB29))&amp;" "&amp;IF(AC29="","",IF(ISERROR(SEARCH($K$2,Séquences!$W$88)),"",AC29))&amp;" "&amp;IF(AD29="","",IF(ISERROR(SEARCH($K$2,Séquences!$W$131)),"",AD29))&amp;" "&amp;IF(AE29="","",IF(ISERROR(SEARCH($K$2,Séquences!$W$175)),"",AE29))&amp;" "&amp;IF(AF29="","",IF(ISERROR(SEARCH($K$2,Séquences!$W$219)),"",AF29))&amp;" "&amp;IF(AG29="","",IF(ISERROR(SEARCH($K$2,Séquences!$W$263)),"",AG29))&amp;" "&amp;IF(AH29="","",IF(ISERROR(SEARCH($K$2,Séquences!$W$306)),"",AH29))&amp;" "&amp;IF(AI29="","",IF(ISERROR(SEARCH($K$2,Séquences!$W$349)),"",AI29))&amp;" "&amp;IF(AJ29="","",IF(ISERROR(SEARCH($K$2,Séquences!$W$392)),"",AJ29))&amp;" "&amp;IF(AK29="","",IF(ISERROR(SEARCH($K$2,Séquences!$W$435)),"",AK29)))</f>
        <v>.</v>
      </c>
      <c r="L29" s="430" t="str">
        <f>IF(ISERROR(SEARCH($L$3,C29)),".",IF(AB29="","",IF(ISERROR(SEARCH($L$2,Séquences!$W$44)),"",AB29))&amp;" "&amp;IF(AC29="","",IF(ISERROR(SEARCH($L$2,Séquences!$W$88)),"",AC29))&amp;" "&amp;IF(AD29="","",IF(ISERROR(SEARCH($L$2,Séquences!$W$131)),"",AD29))&amp;" "&amp;IF(AE29="","",IF(ISERROR(SEARCH($L$2,Séquences!$W$175)),"",AE29))&amp;" "&amp;IF(AF29="","",IF(ISERROR(SEARCH($L$2,Séquences!$W$219)),"",AF29))&amp;" "&amp;IF(AG29="","",IF(ISERROR(SEARCH($L$2,Séquences!$W$263)),"",AG29))&amp;" "&amp;IF(AH29="","",IF(ISERROR(SEARCH($L$2,Séquences!$W$306)),"",AH29))&amp;" "&amp;IF(AI29="","",IF(ISERROR(SEARCH($L$2,Séquences!$W$349)),"",AI29))&amp;" "&amp;IF(AJ29="","",IF(ISERROR(SEARCH($L$2,Séquences!$W$392)),"",AJ29))&amp;" "&amp;IF(AK29="","",IF(ISERROR(SEARCH($L$2,Séquences!$W$435)),"",AK29)))</f>
        <v>.</v>
      </c>
      <c r="M29" s="431" t="str">
        <f>IF(ISERROR(SEARCH($M$3,C29)),".",IF(AB29="","",IF(ISERROR(SEARCH($M$2,Séquences!$W$44)),"",AB29))&amp;" "&amp;IF(AC29="","",IF(ISERROR(SEARCH($M$2,Séquences!$W$88)),"",AC29))&amp;" "&amp;IF(AD29="","",IF(ISERROR(SEARCH($M$2,Séquences!$W$131)),"",AD29))&amp;" "&amp;IF(AE29="","",IF(ISERROR(SEARCH($M$2,Séquences!$W$175)),"",AE29))&amp;" "&amp;IF(AF29="","",IF(ISERROR(SEARCH($M$2,Séquences!$W$219)),"",AF29))&amp;" "&amp;IF(AG29="","",IF(ISERROR(SEARCH($M$2,Séquences!$W$263)),"",AG29))&amp;" "&amp;IF(AH29="","",IF(ISERROR(SEARCH($M$2,Séquences!$W$306)),"",AH29))&amp;" "&amp;IF(AI29="","",IF(ISERROR(SEARCH($M$2,Séquences!$W$349)),"",AI29))&amp;" "&amp;IF(AJ29="","",IF(ISERROR(SEARCH($M$2,Séquences!$W$392)),"",AJ29))&amp;" "&amp;IF(AK29="","",IF(ISERROR(SEARCH($M$2,Séquences!$W$435)),"",AK29)))</f>
        <v>.</v>
      </c>
      <c r="N29" s="365" t="str">
        <f>IF(ISERROR(SEARCH($N$3,C29)),".",IF(AB29="","",IF(ISERROR(SEARCH($N$2,Séquences!$W$44)),"",AB29))&amp;" "&amp;IF(AC29="","",IF(ISERROR(SEARCH($N$2,Séquences!$W$88)),"",AC29))&amp;" "&amp;IF(AD29="","",IF(ISERROR(SEARCH($N$2,Séquences!$W$131)),"",AD29))&amp;" "&amp;IF(AE29="","",IF(ISERROR(SEARCH($N$2,Séquences!$W$175)),"",AE29))&amp;" "&amp;IF(AF29="","",IF(ISERROR(SEARCH($N$2,Séquences!$W$219)),"",AF29))&amp;" "&amp;IF(AG29="","",IF(ISERROR(SEARCH($N$2,Séquences!$W$263)),"",AG29))&amp;" "&amp;IF(AH29="","",IF(ISERROR(SEARCH($N$2,Séquences!$W$306)),"",AH29))&amp;" "&amp;IF(AI29="","",IF(ISERROR(SEARCH($N$2,Séquences!$W$349)),"",AI29))&amp;" "&amp;IF(AJ29="","",IF(ISERROR(SEARCH($N$2,Séquences!$W$392)),"",AJ29))&amp;" "&amp;IF(AK29="","",IF(ISERROR(SEARCH($N$2,Séquences!$W$435)),"",AK29)))</f>
        <v>.</v>
      </c>
      <c r="O29" s="430" t="str">
        <f>IF(ISERROR(SEARCH($O$3,C29)),".",IF(AB29="","",IF(ISERROR(SEARCH($O$2,Séquences!$W$44)),"",AB29))&amp;" "&amp;IF(AC29="","",IF(ISERROR(SEARCH($O$2,Séquences!$W$88)),"",AC29))&amp;" "&amp;IF(AD29="","",IF(ISERROR(SEARCH($O$2,Séquences!$W$131)),"",AD29))&amp;" "&amp;IF(AE29="","",IF(ISERROR(SEARCH($O$2,Séquences!$W$175)),"",AE29))&amp;" "&amp;IF(AF29="","",IF(ISERROR(SEARCH($O$2,Séquences!$W$219)),"",AF29))&amp;" "&amp;IF(AG29="","",IF(ISERROR(SEARCH($O$2,Séquences!$W$263)),"",AG29))&amp;" "&amp;IF(AH29="","",IF(ISERROR(SEARCH($O$2,Séquences!$W$306)),"",AH29))&amp;" "&amp;IF(AI29="","",IF(ISERROR(SEARCH($O$2,Séquences!$W$349)),"",AI29))&amp;" "&amp;IF(AJ29="","",IF(ISERROR(SEARCH($O$2,Séquences!$W$392)),"",AJ29))&amp;" "&amp;IF(AK29="","",IF(ISERROR(SEARCH($O$2,Séquences!$W$435)),"",AK29)))</f>
        <v>.</v>
      </c>
      <c r="P29" s="430" t="str">
        <f>IF(ISERROR(SEARCH($P$3,C29)),".",IF(AB29="","",IF(ISERROR(SEARCH($P$2,Séquences!$W$44)),"",AB29))&amp;" "&amp;IF(AC29="","",IF(ISERROR(SEARCH($P$2,Séquences!$W$88)),"",AC29))&amp;" "&amp;IF(AD29="","",IF(ISERROR(SEARCH($P$2,Séquences!$W$131)),"",AD29))&amp;" "&amp;IF(AE29="","",IF(ISERROR(SEARCH($P$2,Séquences!$W$175)),"",AE29))&amp;" "&amp;IF(AF29="","",IF(ISERROR(SEARCH($P$2,Séquences!$W$219)),"",AF29))&amp;" "&amp;IF(AG29="","",IF(ISERROR(SEARCH($P$2,Séquences!$W$263)),"",AG29))&amp;" "&amp;IF(AH29="","",IF(ISERROR(SEARCH($P$2,Séquences!$W$306)),"",AH29))&amp;" "&amp;IF(AI29="","",IF(ISERROR(SEARCH($P$2,Séquences!$W$349)),"",AI29))&amp;" "&amp;IF(AJ29="","",IF(ISERROR(SEARCH($P$2,Séquences!$W$392)),"",AJ29))&amp;" "&amp;IF(AK29="","",IF(ISERROR(SEARCH($P$2,Séquences!$W$435)),"",AK29)))</f>
        <v>.</v>
      </c>
      <c r="Q29" s="431" t="str">
        <f>IF(ISERROR(SEARCH($Q$3,C29)),".",IF(AB29="","",IF(ISERROR(SEARCH($Q$2,Séquences!$W$44)),"",AB29))&amp;" "&amp;IF(AC29="","",IF(ISERROR(SEARCH($Q$2,Séquences!$W$88)),"",AC29))&amp;" "&amp;IF(AD29="","",IF(ISERROR(SEARCH($Q$2,Séquences!$W$131)),"",AD29))&amp;" "&amp;IF(AE29="","",IF(ISERROR(SEARCH($Q$2,Séquences!$W$175)),"",AE29))&amp;" "&amp;IF(AF29="","",IF(ISERROR(SEARCH($Q$2,Séquences!$W$219)),"",AF29))&amp;" "&amp;IF(AG29="","",IF(ISERROR(SEARCH($Q$2,Séquences!$W$263)),"",AG29))&amp;" "&amp;IF(AH29="","",IF(ISERROR(SEARCH($Q$2,Séquences!$W$306)),"",AH29))&amp;" "&amp;IF(AI29="","",IF(ISERROR(SEARCH($Q$2,Séquences!$W$349)),"",AI29))&amp;" "&amp;IF(AJ29="","",IF(ISERROR(SEARCH($Q$2,Séquences!$W$392)),"",AJ29))&amp;" "&amp;IF(AK29="","",IF(ISERROR(SEARCH($Q$2,Séquences!$W$435)),"",AK29)))</f>
        <v>.</v>
      </c>
      <c r="R29" s="365" t="str">
        <f>IF(ISERROR(SEARCH($R$3,C29)),".",IF(AB29="","",IF(ISERROR(SEARCH($R$2,Séquences!$W$44)),"",AB29))&amp;" "&amp;IF(AC29="","",IF(ISERROR(SEARCH($R$2,Séquences!$W$88)),"",AC29))&amp;" "&amp;IF(AD29="","",IF(ISERROR(SEARCH($R$2,Séquences!$W$131)),"",AD29))&amp;" "&amp;IF(AE29="","",IF(ISERROR(SEARCH($R$2,Séquences!$W$175)),"",AE29))&amp;" "&amp;IF(AF29="","",IF(ISERROR(SEARCH($R$2,Séquences!$W$219)),"",AF29))&amp;" "&amp;IF(AG29="","",IF(ISERROR(SEARCH($R$2,Séquences!$W$263)),"",AG29))&amp;" "&amp;IF(AH29="","",IF(ISERROR(SEARCH($R$2,Séquences!$W$306)),"",AH29))&amp;" "&amp;IF(AI29="","",IF(ISERROR(SEARCH($R$2,Séquences!$W$349)),"",AI29))&amp;" "&amp;IF(AJ29="","",IF(ISERROR(SEARCH($R$2,Séquences!$W$392)),"",AJ29))&amp;" "&amp;IF(AK29="","",IF(ISERROR(SEARCH($R$2,Séquences!$W$435)),"",AK29)))</f>
        <v xml:space="preserve">       S8 S9 </v>
      </c>
      <c r="S29" s="430" t="str">
        <f>IF(ISERROR(SEARCH($S$3,C29)),".",IF(AB29="","",IF(ISERROR(SEARCH($S$2,Séquences!$W$44)),"",AB29))&amp;" "&amp;IF(AC29="","",IF(ISERROR(SEARCH($S$2,Séquences!$W$88)),"",AC29))&amp;" "&amp;IF(AD29="","",IF(ISERROR(SEARCH($S$2,Séquences!$W$131)),"",AD29))&amp;" "&amp;IF(AE29="","",IF(ISERROR(SEARCH($S$2,Séquences!$W$175)),"",AE29))&amp;" "&amp;IF(AF29="","",IF(ISERROR(SEARCH($S$2,Séquences!$W$219)),"",AF29))&amp;" "&amp;IF(AG29="","",IF(ISERROR(SEARCH($S$2,Séquences!$W$263)),"",AG29))&amp;" "&amp;IF(AH29="","",IF(ISERROR(SEARCH($S$2,Séquences!$W$306)),"",AH29))&amp;" "&amp;IF(AI29="","",IF(ISERROR(SEARCH($S$2,Séquences!$W$349)),"",AI29))&amp;" "&amp;IF(AJ29="","",IF(ISERROR(SEARCH($S$2,Séquences!$W$392)),"",AJ29))&amp;" "&amp;IF(AK29="","",IF(ISERROR(SEARCH($S$2,Séquences!$W$435)),"",AK29)))</f>
        <v xml:space="preserve">       S8 S9 </v>
      </c>
      <c r="T29" s="431" t="str">
        <f>IF(ISERROR(SEARCH($T$3,C29)),".",IF(AB29="","",IF(ISERROR(SEARCH($T$2,Séquences!$W$44)),"",AB29))&amp;" "&amp;IF(AC29="","",IF(ISERROR(SEARCH($T$2,Séquences!$W$88)),"",AC29))&amp;" "&amp;IF(AD29="","",IF(ISERROR(SEARCH($T$2,Séquences!$W$131)),"",AD29))&amp;" "&amp;IF(AE29="","",IF(ISERROR(SEARCH($T$2,Séquences!$W$175)),"",AE29))&amp;" "&amp;IF(AF29="","",IF(ISERROR(SEARCH($T$2,Séquences!$W$219)),"",AF29))&amp;" "&amp;IF(AG29="","",IF(ISERROR(SEARCH($T$2,Séquences!$W$263)),"",AG29))&amp;" "&amp;IF(AH29="","",IF(ISERROR(SEARCH($T$2,Séquences!$W$306)),"",AH29))&amp;" "&amp;IF(AI29="","",IF(ISERROR(SEARCH($T$2,Séquences!$W$349)),"",AI29))&amp;" "&amp;IF(AJ29="","",IF(ISERROR(SEARCH($T$2,Séquences!$W$392)),"",AJ29))&amp;" "&amp;IF(AK29="","",IF(ISERROR(SEARCH($T$2,Séquences!$W$435)),"",AK29)))</f>
        <v xml:space="preserve">        S9 </v>
      </c>
      <c r="U29" s="365" t="str">
        <f>IF(ISERROR(SEARCH($U$3,C29)),".",IF(AB29="","",IF(ISERROR(SEARCH($U$2,Séquences!$W$44)),"",AB29))&amp;" "&amp;IF(AC29="","",IF(ISERROR(SEARCH($U$2,Séquences!$W$88)),"",AC29))&amp;" "&amp;IF(AD29="","",IF(ISERROR(SEARCH($U$2,Séquences!$W$131)),"",AD29))&amp;" "&amp;IF(AE29="","",IF(ISERROR(SEARCH($U$2,Séquences!$W$175)),"",AE29))&amp;" "&amp;IF(AF29="","",IF(ISERROR(SEARCH($U$2,Séquences!$W$219)),"",AF29))&amp;" "&amp;IF(AG29="","",IF(ISERROR(SEARCH($U$2,Séquences!$W$263)),"",AG29))&amp;" "&amp;IF(AH29="","",IF(ISERROR(SEARCH($U$2,Séquences!$W$306)),"",AH29))&amp;" "&amp;IF(AI29="","",IF(ISERROR(SEARCH($U$2,Séquences!$W$349)),"",AI29))&amp;" "&amp;IF(AJ29="","",IF(ISERROR(SEARCH($U$2,Séquences!$W$392)),"",AJ29))&amp;" "&amp;IF(AK29="","",IF(ISERROR(SEARCH($U$2,Séquences!$W$435)),"",AK29)))</f>
        <v>.</v>
      </c>
      <c r="V29" s="430" t="str">
        <f>IF(ISERROR(SEARCH($V$3,C29)),".",IF(AB29="","",IF(ISERROR(SEARCH($V$2,Séquences!$W$44)),"",AB29))&amp;" "&amp;IF(AC29="","",IF(ISERROR(SEARCH($V$2,Séquences!$W$88)),"",AC29))&amp;" "&amp;IF(AD29="","",IF(ISERROR(SEARCH($V$2,Séquences!$W$131)),"",AD29))&amp;" "&amp;IF(AE29="","",IF(ISERROR(SEARCH($V$2,Séquences!$W$175)),"",AE29))&amp;" "&amp;IF(AF29="","",IF(ISERROR(SEARCH($V$2,Séquences!$W$219)),"",AF29))&amp;" "&amp;IF(AG29="","",IF(ISERROR(SEARCH($V$2,Séquences!$W$263)),"",AG29))&amp;" "&amp;IF(AH29="","",IF(ISERROR(SEARCH($V$2,Séquences!$W$306)),"",AH29))&amp;" "&amp;IF(AI29="","",IF(ISERROR(SEARCH($V$2,Séquences!$W$349)),"",AI29))&amp;" "&amp;IF(AJ29="","",IF(ISERROR(SEARCH($V$2,Séquences!$W$392)),"",AJ29))&amp;" "&amp;IF(AK29="","",IF(ISERROR(SEARCH($V$2,Séquences!$W$435)),"",AK29)))</f>
        <v>.</v>
      </c>
      <c r="W29" s="431" t="str">
        <f>IF(ISERROR(SEARCH($W$3,C29)),".",IF(AB29="","",IF(ISERROR(SEARCH($W$2,Séquences!$W$44)),"",AB29))&amp;" "&amp;IF(AC29="","",IF(ISERROR(SEARCH($W$2,Séquences!$W$88)),"",AC29))&amp;" "&amp;IF(AD29="","",IF(ISERROR(SEARCH($W$2,Séquences!$W$131)),"",AD29))&amp;" "&amp;IF(AE29="","",IF(ISERROR(SEARCH($W$2,Séquences!$W$175)),"",AE29))&amp;" "&amp;IF(AF29="","",IF(ISERROR(SEARCH($W$2,Séquences!$W$219)),"",AF29))&amp;" "&amp;IF(AG29="","",IF(ISERROR(SEARCH($W$2,Séquences!$W$263)),"",AG29))&amp;" "&amp;IF(AH29="","",IF(ISERROR(SEARCH($W$2,Séquences!$W$306)),"",AH29))&amp;" "&amp;IF(AI29="","",IF(ISERROR(SEARCH($W$2,Séquences!$W$349)),"",AI29))&amp;" "&amp;IF(AJ29="","",IF(ISERROR(SEARCH($W$2,Séquences!$W$392)),"",AJ29))&amp;" "&amp;IF(AK29="","",IF(ISERROR(SEARCH($W$2,Séquences!$W$435)),"",AK29)))</f>
        <v>.</v>
      </c>
      <c r="X29" s="365" t="str">
        <f>IF(ISERROR(SEARCH($X$3,C29)),".",IF(AB29="","",IF(ISERROR(SEARCH($X$2,Séquences!$W$44)),"",AB29))&amp;" "&amp;IF(AC29="","",IF(ISERROR(SEARCH($X$2,Séquences!$W$88)),"",AC29))&amp;" "&amp;IF(AD29="","",IF(ISERROR(SEARCH($X$2,Séquences!$W$131)),"",AD29))&amp;" "&amp;IF(AE29="","",IF(ISERROR(SEARCH($X$2,Séquences!$W$175)),"",AE29))&amp;" "&amp;IF(AF29="","",IF(ISERROR(SEARCH($X$2,Séquences!$W$219)),"",AF29))&amp;" "&amp;IF(AG29="","",IF(ISERROR(SEARCH($X$2,Séquences!$W$263)),"",AG29))&amp;" "&amp;IF(AH29="","",IF(ISERROR(SEARCH($X$2,Séquences!$W$306)),"",AH29))&amp;" "&amp;IF(AI29="","",IF(ISERROR(SEARCH($X$2,Séquences!$W$349)),"",AI29))&amp;" "&amp;IF(AJ29="","",IF(ISERROR(SEARCH($X$2,Séquences!$W$392)),"",AJ29))&amp;" "&amp;IF(AK29="","",IF(ISERROR(SEARCH($X$2,Séquences!$W$435)),"",AK29)))</f>
        <v>.</v>
      </c>
      <c r="Y29" s="430" t="str">
        <f>IF(ISERROR(SEARCH($Y$3,C29)),".",IF(AB29="","",IF(ISERROR(SEARCH($Y$2,Séquences!$W$44)),"",AB29))&amp;" "&amp;IF(AC29="","",IF(ISERROR(SEARCH($Y$2,Séquences!$W$88)),"",AC29))&amp;" "&amp;IF(AD29="","",IF(ISERROR(SEARCH($Y$2,Séquences!$W$131)),"",AD29))&amp;" "&amp;IF(AE29="","",IF(ISERROR(SEARCH($Y$2,Séquences!$W$175)),"",AE29))&amp;" "&amp;IF(AF29="","",IF(ISERROR(SEARCH($Y$2,Séquences!$W$219)),"",AF29))&amp;" "&amp;IF(AG29="","",IF(ISERROR(SEARCH($Y$2,Séquences!$W$263)),"",AG29))&amp;" "&amp;IF(AH29="","",IF(ISERROR(SEARCH($Y$2,Séquences!$W$306)),"",AH29))&amp;" "&amp;IF(AI29="","",IF(ISERROR(SEARCH($Y$2,Séquences!$W$349)),"",AI29))&amp;" "&amp;IF(AJ29="","",IF(ISERROR(SEARCH($Y$2,Séquences!$W$392)),"",AJ29))&amp;" "&amp;IF(AK29="","",IF(ISERROR(SEARCH($Y$2,Séquences!$W$435)),"",AK29)))</f>
        <v>.</v>
      </c>
      <c r="Z29" s="430" t="str">
        <f>IF(ISERROR(SEARCH($Z$3,C29)),".",IF(AB29="","",IF(ISERROR(SEARCH($Z$2,Séquences!$W$44)),"",AB29))&amp;" "&amp;IF(AC29="","",IF(ISERROR(SEARCH($Z$2,Séquences!$W$88)),"",AC29))&amp;" "&amp;IF(AD29="","",IF(ISERROR(SEARCH($Z$2,Séquences!$W$131)),"",AD29))&amp;" "&amp;IF(AE29="","",IF(ISERROR(SEARCH($Z$2,Séquences!$W$175)),"",AE29))&amp;" "&amp;IF(AF29="","",IF(ISERROR(SEARCH($Z$2,Séquences!$W$219)),"",AF29))&amp;" "&amp;IF(AG29="","",IF(ISERROR(SEARCH($Z$2,Séquences!$W$263)),"",AG29))&amp;" "&amp;IF(AH29="","",IF(ISERROR(SEARCH($Z$2,Séquences!$W$306)),"",AH29))&amp;" "&amp;IF(AI29="","",IF(ISERROR(SEARCH($Z$2,Séquences!$W$349)),"",AI29))&amp;" "&amp;IF(AJ29="","",IF(ISERROR(SEARCH($Z$2,Séquences!$W$392)),"",AJ29))&amp;" "&amp;IF(AK29="","",IF(ISERROR(SEARCH($Z$2,Séquences!$W$435)),"",AK29)))</f>
        <v>.</v>
      </c>
      <c r="AA29" s="206">
        <f t="shared" si="1"/>
        <v>22</v>
      </c>
      <c r="AB29" s="207" t="str">
        <f>IF(ISERROR(SEARCH($A$23,Séquences!$W$44)),"",IF(ISERROR(SEARCH(A29,Séquences!$W$44)),"",Séquences!$X$44))</f>
        <v/>
      </c>
      <c r="AC29" s="207" t="str">
        <f>IF(ISERROR(SEARCH($A$23,Séquences!$W$88)),"",IF(ISERROR(SEARCH(A29,Séquences!$W$88)),"",Séquences!$X$88))</f>
        <v/>
      </c>
      <c r="AD29" s="207" t="str">
        <f>IF(ISERROR(SEARCH($A$23,Séquences!$W$131)),"",IF(ISERROR(SEARCH(A29,Séquences!$W$131)),"",Séquences!$X$131))</f>
        <v/>
      </c>
      <c r="AE29" s="207" t="str">
        <f>IF(ISERROR(SEARCH($A$23,Séquences!$W$175)),"",IF(ISERROR(SEARCH(A29,Séquences!$W$175)),"",Séquences!$X$175))</f>
        <v/>
      </c>
      <c r="AF29" s="207" t="str">
        <f>IF(ISERROR(SEARCH($A$23,Séquences!$W$219)),"",IF(ISERROR(SEARCH(A29,Séquences!$W$219)),"",Séquences!$X$219))</f>
        <v/>
      </c>
      <c r="AG29" s="207" t="str">
        <f>IF(ISERROR(SEARCH($A$23,Séquences!$W$263)),"",IF(ISERROR(SEARCH(A29,Séquences!$W$263)),"",Séquences!$X$263))</f>
        <v/>
      </c>
      <c r="AH29" s="207" t="str">
        <f>IF(ISERROR(SEARCH($A$23,Séquences!$W$306)),"",IF(ISERROR(SEARCH(A29,Séquences!$W$306)),"",Séquences!$X$306))</f>
        <v/>
      </c>
      <c r="AI29" s="207" t="str">
        <f>IF(ISERROR(SEARCH($A$23,Séquences!$W$349)),"",IF(ISERROR(SEARCH(A29,Séquences!$W$349)),"",Séquences!$X$349))</f>
        <v>S8</v>
      </c>
      <c r="AJ29" s="207" t="str">
        <f>IF(ISERROR(SEARCH($A$23,Séquences!$W$392)),"",IF(ISERROR(SEARCH(A29,Séquences!$W$392)),"",Séquences!$X$392))</f>
        <v>S9</v>
      </c>
      <c r="AK29" s="207" t="str">
        <f>IF(ISERROR(SEARCH($A$23,Séquences!$W$435)),"",IF(ISERROR(SEARCH(A29,Séquences!$W$435)),"",Séquences!$X$435))</f>
        <v/>
      </c>
    </row>
    <row r="30" spans="1:368" ht="39" customHeight="1">
      <c r="A30" s="628" t="str">
        <f>'Objectifs et Compétences'!D26</f>
        <v xml:space="preserve">CO5.7. Définir la structure matérielle, la constitution d’un produit en fonction  des  caractéristiques  technico-économiques  et environnementales attendues </v>
      </c>
      <c r="B30" s="629"/>
      <c r="C30" s="344" t="str">
        <f>'Objectifs et Compétences'!I26</f>
        <v>1.1. / 1.2. / 1.3. / 1.4. / 2.3. / 2.4. / 4.1. / 4.2. / 4.3. / 5.1. / 5.2. / 5.3.</v>
      </c>
      <c r="D30" s="218" t="s">
        <v>732</v>
      </c>
      <c r="E30" s="429" t="str">
        <f>IF(ISERROR(SEARCH($E$3,C30)),".",IF(AB30="","",IF(ISERROR(SEARCH($E$2,Séquences!$W$44)),"",AB30))&amp;" "&amp;IF(AC30="","",IF(ISERROR(SEARCH($E$2,Séquences!$W$88)),"",AC30))&amp;" "&amp;IF(AD30="","",IF(ISERROR(SEARCH($E$2,Séquences!$W$131)),"",AD30))&amp;" "&amp;IF(AE30="","",IF(ISERROR(SEARCH($E$2,Séquences!$W$175)),"",AE30))&amp;" "&amp;IF(AF30="","",IF(ISERROR(SEARCH($E$2,Séquences!$W$219)),"",AF30))&amp;" "&amp;IF(AG30="","",IF(ISERROR(SEARCH($E$2,Séquences!$W$263)),"",AG30))&amp;" "&amp;IF(AH30="","",IF(ISERROR(SEARCH($E$2,Séquences!$W$306)),"",AH30))&amp;" "&amp;IF(AI30="","",IF(ISERROR(SEARCH($E$2,Séquences!$W$349)),"",AI30))&amp;" "&amp;IF(AJ30="","",IF(ISERROR(SEARCH($E$2,Séquences!$W$392)),"",AJ30))&amp;" "&amp;IF(AK30="","",IF(ISERROR(SEARCH($E$2,Séquences!$W$435)),"",AK30)))</f>
        <v xml:space="preserve">  S3  S5 S6    </v>
      </c>
      <c r="F30" s="430" t="str">
        <f>IF(ISERROR(SEARCH($F$3,C30)),".",IF(AB30="","",IF(ISERROR(SEARCH($F$2,Séquences!$W$44)),"",AB30))&amp;" "&amp;IF(AC30="","",IF(ISERROR(SEARCH($F$2,Séquences!$W$88)),"",AC30))&amp;" "&amp;IF(AD30="","",IF(ISERROR(SEARCH($F$2,Séquences!$W$131)),"",AD30))&amp;" "&amp;IF(AE30="","",IF(ISERROR(SEARCH($F$2,Séquences!$W$175)),"",AE30))&amp;" "&amp;IF(AF30="","",IF(ISERROR(SEARCH($F$2,Séquences!$W$219)),"",AF30))&amp;" "&amp;IF(AG30="","",IF(ISERROR(SEARCH($F$2,Séquences!$W$263)),"",AG30))&amp;" "&amp;IF(AH30="","",IF(ISERROR(SEARCH($F$2,Séquences!$W$306)),"",AH30))&amp;" "&amp;IF(AI30="","",IF(ISERROR(SEARCH($F$2,Séquences!$W$349)),"",AI30))&amp;" "&amp;IF(AJ30="","",IF(ISERROR(SEARCH($F$2,Séquences!$W$392)),"",AJ30))&amp;" "&amp;IF(AK30="","",IF(ISERROR(SEARCH($F$2,Séquences!$W$435)),"",AK30)))</f>
        <v xml:space="preserve">  S3  S5 S6    </v>
      </c>
      <c r="G30" s="430" t="str">
        <f>IF(ISERROR(SEARCH($G$3,C30)),".",IF(AB30="","",IF(ISERROR(SEARCH($G$2,Séquences!$W$44)),"",AB30))&amp;" "&amp;IF(AC30="","",IF(ISERROR(SEARCH($G$2,Séquences!$W$88)),"",AC30))&amp;" "&amp;IF(AD30="","",IF(ISERROR(SEARCH($G$2,Séquences!$W$131)),"",AD30))&amp;" "&amp;IF(AE30="","",IF(ISERROR(SEARCH($G$2,Séquences!$W$175)),"",AE30))&amp;" "&amp;IF(AF30="","",IF(ISERROR(SEARCH($G$2,Séquences!$W$219)),"",AF30))&amp;" "&amp;IF(AG30="","",IF(ISERROR(SEARCH($G$2,Séquences!$W$263)),"",AG30))&amp;" "&amp;IF(AH30="","",IF(ISERROR(SEARCH($G$2,Séquences!$W$306)),"",AH30))&amp;" "&amp;IF(AI30="","",IF(ISERROR(SEARCH($G$2,Séquences!$W$349)),"",AI30))&amp;" "&amp;IF(AJ30="","",IF(ISERROR(SEARCH($G$2,Séquences!$W$392)),"",AJ30))&amp;" "&amp;IF(AK30="","",IF(ISERROR(SEARCH($G$2,Séquences!$W$435)),"",AK30)))</f>
        <v xml:space="preserve">  S3  S5     </v>
      </c>
      <c r="H30" s="430" t="str">
        <f>IF(ISERROR(SEARCH($H$3,C30)),".",IF(AB30="","",IF(ISERROR(SEARCH($H$2,Séquences!$W$44)),"",AB30))&amp;" "&amp;IF(AC30="","",IF(ISERROR(SEARCH($H$2,Séquences!$W$88)),"",AC30))&amp;" "&amp;IF(AD30="","",IF(ISERROR(SEARCH($H$2,Séquences!$W$131)),"",AD30))&amp;" "&amp;IF(AE30="","",IF(ISERROR(SEARCH($H$2,Séquences!$W$175)),"",AE30))&amp;" "&amp;IF(AF30="","",IF(ISERROR(SEARCH($H$2,Séquences!$W$219)),"",AF30))&amp;" "&amp;IF(AG30="","",IF(ISERROR(SEARCH($H$2,Séquences!$W$263)),"",AG30))&amp;" "&amp;IF(AH30="","",IF(ISERROR(SEARCH($H$2,Séquences!$W$306)),"",AH30))&amp;" "&amp;IF(AI30="","",IF(ISERROR(SEARCH($H$2,Séquences!$W$349)),"",AI30))&amp;" "&amp;IF(AJ30="","",IF(ISERROR(SEARCH($H$2,Séquences!$W$392)),"",AJ30))&amp;" "&amp;IF(AK30="","",IF(ISERROR(SEARCH($H$2,Séquences!$W$435)),"",AK30)))</f>
        <v xml:space="preserve">    S5     </v>
      </c>
      <c r="I30" s="431" t="str">
        <f>IF(ISERROR(SEARCH($I$3,C30)),".",IF(AB30="","",IF(ISERROR(SEARCH($I$2,Séquences!$W$44)),"",AB30))&amp;" "&amp;IF(AC30="","",IF(ISERROR(SEARCH($I$2,Séquences!$W$88)),"",AC30))&amp;" "&amp;IF(AD30="","",IF(ISERROR(SEARCH($I$2,Séquences!$W$131)),"",AD30))&amp;" "&amp;IF(AE30="","",IF(ISERROR(SEARCH($I$2,Séquences!$W$175)),"",AE30))&amp;" "&amp;IF(AF30="","",IF(ISERROR(SEARCH($I$2,Séquences!$W$219)),"",AF30))&amp;" "&amp;IF(AG30="","",IF(ISERROR(SEARCH($I$2,Séquences!$W$263)),"",AG30))&amp;" "&amp;IF(AH30="","",IF(ISERROR(SEARCH($I$2,Séquences!$W$306)),"",AH30))&amp;" "&amp;IF(AI30="","",IF(ISERROR(SEARCH($I$2,Séquences!$W$349)),"",AI30))&amp;" "&amp;IF(AJ30="","",IF(ISERROR(SEARCH($I$2,Séquences!$W$392)),"",AJ30))&amp;" "&amp;IF(AK30="","",IF(ISERROR(SEARCH($I$2,Séquences!$W$435)),"",AK30)))</f>
        <v>.</v>
      </c>
      <c r="J30" s="365" t="str">
        <f>IF(ISERROR(SEARCH($J$3,C30)),".",IF(AB30="","",IF(ISERROR(SEARCH($J$2,Séquences!$W$44)),"",AB30))&amp;" "&amp;IF(AC30="","",IF(ISERROR(SEARCH($J$2,Séquences!$W$88)),"",AC30))&amp;" "&amp;IF(AD30="","",IF(ISERROR(SEARCH($J$2,Séquences!$W$131)),"",AD30))&amp;" "&amp;IF(AE30="","",IF(ISERROR(SEARCH($J$2,Séquences!$W$175)),"",AE30))&amp;" "&amp;IF(AF30="","",IF(ISERROR(SEARCH($J$2,Séquences!$W$219)),"",AF30))&amp;" "&amp;IF(AG30="","",IF(ISERROR(SEARCH($J$2,Séquences!$W$263)),"",AG30))&amp;" "&amp;IF(AH30="","",IF(ISERROR(SEARCH($J$2,Séquences!$W$306)),"",AH30))&amp;" "&amp;IF(AI30="","",IF(ISERROR(SEARCH($J$2,Séquences!$W$349)),"",AI30))&amp;" "&amp;IF(AJ30="","",IF(ISERROR(SEARCH($J$2,Séquences!$W$392)),"",AJ30))&amp;" "&amp;IF(AK30="","",IF(ISERROR(SEARCH($J$2,Séquences!$W$435)),"",AK30)))</f>
        <v>.</v>
      </c>
      <c r="K30" s="430" t="str">
        <f>IF(ISERROR(SEARCH($K$3,C30)),".",IF(AB30="","",IF(ISERROR(SEARCH($K$2,Séquences!$W$44)),"",AB30))&amp;" "&amp;IF(AC30="","",IF(ISERROR(SEARCH($K$2,Séquences!$W$88)),"",AC30))&amp;" "&amp;IF(AD30="","",IF(ISERROR(SEARCH($K$2,Séquences!$W$131)),"",AD30))&amp;" "&amp;IF(AE30="","",IF(ISERROR(SEARCH($K$2,Séquences!$W$175)),"",AE30))&amp;" "&amp;IF(AF30="","",IF(ISERROR(SEARCH($K$2,Séquences!$W$219)),"",AF30))&amp;" "&amp;IF(AG30="","",IF(ISERROR(SEARCH($K$2,Séquences!$W$263)),"",AG30))&amp;" "&amp;IF(AH30="","",IF(ISERROR(SEARCH($K$2,Séquences!$W$306)),"",AH30))&amp;" "&amp;IF(AI30="","",IF(ISERROR(SEARCH($K$2,Séquences!$W$349)),"",AI30))&amp;" "&amp;IF(AJ30="","",IF(ISERROR(SEARCH($K$2,Séquences!$W$392)),"",AJ30))&amp;" "&amp;IF(AK30="","",IF(ISERROR(SEARCH($K$2,Séquences!$W$435)),"",AK30)))</f>
        <v>.</v>
      </c>
      <c r="L30" s="430" t="str">
        <f>IF(ISERROR(SEARCH($L$3,C30)),".",IF(AB30="","",IF(ISERROR(SEARCH($L$2,Séquences!$W$44)),"",AB30))&amp;" "&amp;IF(AC30="","",IF(ISERROR(SEARCH($L$2,Séquences!$W$88)),"",AC30))&amp;" "&amp;IF(AD30="","",IF(ISERROR(SEARCH($L$2,Séquences!$W$131)),"",AD30))&amp;" "&amp;IF(AE30="","",IF(ISERROR(SEARCH($L$2,Séquences!$W$175)),"",AE30))&amp;" "&amp;IF(AF30="","",IF(ISERROR(SEARCH($L$2,Séquences!$W$219)),"",AF30))&amp;" "&amp;IF(AG30="","",IF(ISERROR(SEARCH($L$2,Séquences!$W$263)),"",AG30))&amp;" "&amp;IF(AH30="","",IF(ISERROR(SEARCH($L$2,Séquences!$W$306)),"",AH30))&amp;" "&amp;IF(AI30="","",IF(ISERROR(SEARCH($L$2,Séquences!$W$349)),"",AI30))&amp;" "&amp;IF(AJ30="","",IF(ISERROR(SEARCH($L$2,Séquences!$W$392)),"",AJ30))&amp;" "&amp;IF(AK30="","",IF(ISERROR(SEARCH($L$2,Séquences!$W$435)),"",AK30)))</f>
        <v xml:space="preserve">         </v>
      </c>
      <c r="M30" s="431" t="str">
        <f>IF(ISERROR(SEARCH($M$3,C30)),".",IF(AB30="","",IF(ISERROR(SEARCH($M$2,Séquences!$W$44)),"",AB30))&amp;" "&amp;IF(AC30="","",IF(ISERROR(SEARCH($M$2,Séquences!$W$88)),"",AC30))&amp;" "&amp;IF(AD30="","",IF(ISERROR(SEARCH($M$2,Séquences!$W$131)),"",AD30))&amp;" "&amp;IF(AE30="","",IF(ISERROR(SEARCH($M$2,Séquences!$W$175)),"",AE30))&amp;" "&amp;IF(AF30="","",IF(ISERROR(SEARCH($M$2,Séquences!$W$219)),"",AF30))&amp;" "&amp;IF(AG30="","",IF(ISERROR(SEARCH($M$2,Séquences!$W$263)),"",AG30))&amp;" "&amp;IF(AH30="","",IF(ISERROR(SEARCH($M$2,Séquences!$W$306)),"",AH30))&amp;" "&amp;IF(AI30="","",IF(ISERROR(SEARCH($M$2,Séquences!$W$349)),"",AI30))&amp;" "&amp;IF(AJ30="","",IF(ISERROR(SEARCH($M$2,Séquences!$W$392)),"",AJ30))&amp;" "&amp;IF(AK30="","",IF(ISERROR(SEARCH($M$2,Séquences!$W$435)),"",AK30)))</f>
        <v xml:space="preserve">  S3  S5 S6    </v>
      </c>
      <c r="N30" s="365" t="str">
        <f>IF(ISERROR(SEARCH($N$3,C30)),".",IF(AB30="","",IF(ISERROR(SEARCH($N$2,Séquences!$W$44)),"",AB30))&amp;" "&amp;IF(AC30="","",IF(ISERROR(SEARCH($N$2,Séquences!$W$88)),"",AC30))&amp;" "&amp;IF(AD30="","",IF(ISERROR(SEARCH($N$2,Séquences!$W$131)),"",AD30))&amp;" "&amp;IF(AE30="","",IF(ISERROR(SEARCH($N$2,Séquences!$W$175)),"",AE30))&amp;" "&amp;IF(AF30="","",IF(ISERROR(SEARCH($N$2,Séquences!$W$219)),"",AF30))&amp;" "&amp;IF(AG30="","",IF(ISERROR(SEARCH($N$2,Séquences!$W$263)),"",AG30))&amp;" "&amp;IF(AH30="","",IF(ISERROR(SEARCH($N$2,Séquences!$W$306)),"",AH30))&amp;" "&amp;IF(AI30="","",IF(ISERROR(SEARCH($N$2,Séquences!$W$349)),"",AI30))&amp;" "&amp;IF(AJ30="","",IF(ISERROR(SEARCH($N$2,Séquences!$W$392)),"",AJ30))&amp;" "&amp;IF(AK30="","",IF(ISERROR(SEARCH($N$2,Séquences!$W$435)),"",AK30)))</f>
        <v>.</v>
      </c>
      <c r="O30" s="430" t="str">
        <f>IF(ISERROR(SEARCH($O$3,C30)),".",IF(AB30="","",IF(ISERROR(SEARCH($O$2,Séquences!$W$44)),"",AB30))&amp;" "&amp;IF(AC30="","",IF(ISERROR(SEARCH($O$2,Séquences!$W$88)),"",AC30))&amp;" "&amp;IF(AD30="","",IF(ISERROR(SEARCH($O$2,Séquences!$W$131)),"",AD30))&amp;" "&amp;IF(AE30="","",IF(ISERROR(SEARCH($O$2,Séquences!$W$175)),"",AE30))&amp;" "&amp;IF(AF30="","",IF(ISERROR(SEARCH($O$2,Séquences!$W$219)),"",AF30))&amp;" "&amp;IF(AG30="","",IF(ISERROR(SEARCH($O$2,Séquences!$W$263)),"",AG30))&amp;" "&amp;IF(AH30="","",IF(ISERROR(SEARCH($O$2,Séquences!$W$306)),"",AH30))&amp;" "&amp;IF(AI30="","",IF(ISERROR(SEARCH($O$2,Séquences!$W$349)),"",AI30))&amp;" "&amp;IF(AJ30="","",IF(ISERROR(SEARCH($O$2,Séquences!$W$392)),"",AJ30))&amp;" "&amp;IF(AK30="","",IF(ISERROR(SEARCH($O$2,Séquences!$W$435)),"",AK30)))</f>
        <v>.</v>
      </c>
      <c r="P30" s="430" t="str">
        <f>IF(ISERROR(SEARCH($P$3,C30)),".",IF(AB30="","",IF(ISERROR(SEARCH($P$2,Séquences!$W$44)),"",AB30))&amp;" "&amp;IF(AC30="","",IF(ISERROR(SEARCH($P$2,Séquences!$W$88)),"",AC30))&amp;" "&amp;IF(AD30="","",IF(ISERROR(SEARCH($P$2,Séquences!$W$131)),"",AD30))&amp;" "&amp;IF(AE30="","",IF(ISERROR(SEARCH($P$2,Séquences!$W$175)),"",AE30))&amp;" "&amp;IF(AF30="","",IF(ISERROR(SEARCH($P$2,Séquences!$W$219)),"",AF30))&amp;" "&amp;IF(AG30="","",IF(ISERROR(SEARCH($P$2,Séquences!$W$263)),"",AG30))&amp;" "&amp;IF(AH30="","",IF(ISERROR(SEARCH($P$2,Séquences!$W$306)),"",AH30))&amp;" "&amp;IF(AI30="","",IF(ISERROR(SEARCH($P$2,Séquences!$W$349)),"",AI30))&amp;" "&amp;IF(AJ30="","",IF(ISERROR(SEARCH($P$2,Séquences!$W$392)),"",AJ30))&amp;" "&amp;IF(AK30="","",IF(ISERROR(SEARCH($P$2,Séquences!$W$435)),"",AK30)))</f>
        <v>.</v>
      </c>
      <c r="Q30" s="431" t="str">
        <f>IF(ISERROR(SEARCH($Q$3,C30)),".",IF(AB30="","",IF(ISERROR(SEARCH($Q$2,Séquences!$W$44)),"",AB30))&amp;" "&amp;IF(AC30="","",IF(ISERROR(SEARCH($Q$2,Séquences!$W$88)),"",AC30))&amp;" "&amp;IF(AD30="","",IF(ISERROR(SEARCH($Q$2,Séquences!$W$131)),"",AD30))&amp;" "&amp;IF(AE30="","",IF(ISERROR(SEARCH($Q$2,Séquences!$W$175)),"",AE30))&amp;" "&amp;IF(AF30="","",IF(ISERROR(SEARCH($Q$2,Séquences!$W$219)),"",AF30))&amp;" "&amp;IF(AG30="","",IF(ISERROR(SEARCH($Q$2,Séquences!$W$263)),"",AG30))&amp;" "&amp;IF(AH30="","",IF(ISERROR(SEARCH($Q$2,Séquences!$W$306)),"",AH30))&amp;" "&amp;IF(AI30="","",IF(ISERROR(SEARCH($Q$2,Séquences!$W$349)),"",AI30))&amp;" "&amp;IF(AJ30="","",IF(ISERROR(SEARCH($Q$2,Séquences!$W$392)),"",AJ30))&amp;" "&amp;IF(AK30="","",IF(ISERROR(SEARCH($Q$2,Séquences!$W$435)),"",AK30)))</f>
        <v>.</v>
      </c>
      <c r="R30" s="365" t="str">
        <f>IF(ISERROR(SEARCH($R$3,C30)),".",IF(AB30="","",IF(ISERROR(SEARCH($R$2,Séquences!$W$44)),"",AB30))&amp;" "&amp;IF(AC30="","",IF(ISERROR(SEARCH($R$2,Séquences!$W$88)),"",AC30))&amp;" "&amp;IF(AD30="","",IF(ISERROR(SEARCH($R$2,Séquences!$W$131)),"",AD30))&amp;" "&amp;IF(AE30="","",IF(ISERROR(SEARCH($R$2,Séquences!$W$175)),"",AE30))&amp;" "&amp;IF(AF30="","",IF(ISERROR(SEARCH($R$2,Séquences!$W$219)),"",AF30))&amp;" "&amp;IF(AG30="","",IF(ISERROR(SEARCH($R$2,Séquences!$W$263)),"",AG30))&amp;" "&amp;IF(AH30="","",IF(ISERROR(SEARCH($R$2,Séquences!$W$306)),"",AH30))&amp;" "&amp;IF(AI30="","",IF(ISERROR(SEARCH($R$2,Séquences!$W$349)),"",AI30))&amp;" "&amp;IF(AJ30="","",IF(ISERROR(SEARCH($R$2,Séquences!$W$392)),"",AJ30))&amp;" "&amp;IF(AK30="","",IF(ISERROR(SEARCH($R$2,Séquences!$W$435)),"",AK30)))</f>
        <v xml:space="preserve">  S3  S5 S6    </v>
      </c>
      <c r="S30" s="430" t="str">
        <f>IF(ISERROR(SEARCH($S$3,C30)),".",IF(AB30="","",IF(ISERROR(SEARCH($S$2,Séquences!$W$44)),"",AB30))&amp;" "&amp;IF(AC30="","",IF(ISERROR(SEARCH($S$2,Séquences!$W$88)),"",AC30))&amp;" "&amp;IF(AD30="","",IF(ISERROR(SEARCH($S$2,Séquences!$W$131)),"",AD30))&amp;" "&amp;IF(AE30="","",IF(ISERROR(SEARCH($S$2,Séquences!$W$175)),"",AE30))&amp;" "&amp;IF(AF30="","",IF(ISERROR(SEARCH($S$2,Séquences!$W$219)),"",AF30))&amp;" "&amp;IF(AG30="","",IF(ISERROR(SEARCH($S$2,Séquences!$W$263)),"",AG30))&amp;" "&amp;IF(AH30="","",IF(ISERROR(SEARCH($S$2,Séquences!$W$306)),"",AH30))&amp;" "&amp;IF(AI30="","",IF(ISERROR(SEARCH($S$2,Séquences!$W$349)),"",AI30))&amp;" "&amp;IF(AJ30="","",IF(ISERROR(SEARCH($S$2,Séquences!$W$392)),"",AJ30))&amp;" "&amp;IF(AK30="","",IF(ISERROR(SEARCH($S$2,Séquences!$W$435)),"",AK30)))</f>
        <v xml:space="preserve">    S5 S6    </v>
      </c>
      <c r="T30" s="431" t="str">
        <f>IF(ISERROR(SEARCH($T$3,C30)),".",IF(AB30="","",IF(ISERROR(SEARCH($T$2,Séquences!$W$44)),"",AB30))&amp;" "&amp;IF(AC30="","",IF(ISERROR(SEARCH($T$2,Séquences!$W$88)),"",AC30))&amp;" "&amp;IF(AD30="","",IF(ISERROR(SEARCH($T$2,Séquences!$W$131)),"",AD30))&amp;" "&amp;IF(AE30="","",IF(ISERROR(SEARCH($T$2,Séquences!$W$175)),"",AE30))&amp;" "&amp;IF(AF30="","",IF(ISERROR(SEARCH($T$2,Séquences!$W$219)),"",AF30))&amp;" "&amp;IF(AG30="","",IF(ISERROR(SEARCH($T$2,Séquences!$W$263)),"",AG30))&amp;" "&amp;IF(AH30="","",IF(ISERROR(SEARCH($T$2,Séquences!$W$306)),"",AH30))&amp;" "&amp;IF(AI30="","",IF(ISERROR(SEARCH($T$2,Séquences!$W$349)),"",AI30))&amp;" "&amp;IF(AJ30="","",IF(ISERROR(SEARCH($T$2,Séquences!$W$392)),"",AJ30))&amp;" "&amp;IF(AK30="","",IF(ISERROR(SEARCH($T$2,Séquences!$W$435)),"",AK30)))</f>
        <v xml:space="preserve">    S5 S6    </v>
      </c>
      <c r="U30" s="365" t="str">
        <f>IF(ISERROR(SEARCH($U$3,C30)),".",IF(AB30="","",IF(ISERROR(SEARCH($U$2,Séquences!$W$44)),"",AB30))&amp;" "&amp;IF(AC30="","",IF(ISERROR(SEARCH($U$2,Séquences!$W$88)),"",AC30))&amp;" "&amp;IF(AD30="","",IF(ISERROR(SEARCH($U$2,Séquences!$W$131)),"",AD30))&amp;" "&amp;IF(AE30="","",IF(ISERROR(SEARCH($U$2,Séquences!$W$175)),"",AE30))&amp;" "&amp;IF(AF30="","",IF(ISERROR(SEARCH($U$2,Séquences!$W$219)),"",AF30))&amp;" "&amp;IF(AG30="","",IF(ISERROR(SEARCH($U$2,Séquences!$W$263)),"",AG30))&amp;" "&amp;IF(AH30="","",IF(ISERROR(SEARCH($U$2,Séquences!$W$306)),"",AH30))&amp;" "&amp;IF(AI30="","",IF(ISERROR(SEARCH($U$2,Séquences!$W$349)),"",AI30))&amp;" "&amp;IF(AJ30="","",IF(ISERROR(SEARCH($U$2,Séquences!$W$392)),"",AJ30))&amp;" "&amp;IF(AK30="","",IF(ISERROR(SEARCH($U$2,Séquences!$W$435)),"",AK30)))</f>
        <v xml:space="preserve">         </v>
      </c>
      <c r="V30" s="430" t="str">
        <f>IF(ISERROR(SEARCH($V$3,C30)),".",IF(AB30="","",IF(ISERROR(SEARCH($V$2,Séquences!$W$44)),"",AB30))&amp;" "&amp;IF(AC30="","",IF(ISERROR(SEARCH($V$2,Séquences!$W$88)),"",AC30))&amp;" "&amp;IF(AD30="","",IF(ISERROR(SEARCH($V$2,Séquences!$W$131)),"",AD30))&amp;" "&amp;IF(AE30="","",IF(ISERROR(SEARCH($V$2,Séquences!$W$175)),"",AE30))&amp;" "&amp;IF(AF30="","",IF(ISERROR(SEARCH($V$2,Séquences!$W$219)),"",AF30))&amp;" "&amp;IF(AG30="","",IF(ISERROR(SEARCH($V$2,Séquences!$W$263)),"",AG30))&amp;" "&amp;IF(AH30="","",IF(ISERROR(SEARCH($V$2,Séquences!$W$306)),"",AH30))&amp;" "&amp;IF(AI30="","",IF(ISERROR(SEARCH($V$2,Séquences!$W$349)),"",AI30))&amp;" "&amp;IF(AJ30="","",IF(ISERROR(SEARCH($V$2,Séquences!$W$392)),"",AJ30))&amp;" "&amp;IF(AK30="","",IF(ISERROR(SEARCH($V$2,Séquences!$W$435)),"",AK30)))</f>
        <v xml:space="preserve">  S3   S6    </v>
      </c>
      <c r="W30" s="431" t="str">
        <f>IF(ISERROR(SEARCH($W$3,C30)),".",IF(AB30="","",IF(ISERROR(SEARCH($W$2,Séquences!$W$44)),"",AB30))&amp;" "&amp;IF(AC30="","",IF(ISERROR(SEARCH($W$2,Séquences!$W$88)),"",AC30))&amp;" "&amp;IF(AD30="","",IF(ISERROR(SEARCH($W$2,Séquences!$W$131)),"",AD30))&amp;" "&amp;IF(AE30="","",IF(ISERROR(SEARCH($W$2,Séquences!$W$175)),"",AE30))&amp;" "&amp;IF(AF30="","",IF(ISERROR(SEARCH($W$2,Séquences!$W$219)),"",AF30))&amp;" "&amp;IF(AG30="","",IF(ISERROR(SEARCH($W$2,Séquences!$W$263)),"",AG30))&amp;" "&amp;IF(AH30="","",IF(ISERROR(SEARCH($W$2,Séquences!$W$306)),"",AH30))&amp;" "&amp;IF(AI30="","",IF(ISERROR(SEARCH($W$2,Séquences!$W$349)),"",AI30))&amp;" "&amp;IF(AJ30="","",IF(ISERROR(SEARCH($W$2,Séquences!$W$392)),"",AJ30))&amp;" "&amp;IF(AK30="","",IF(ISERROR(SEARCH($W$2,Séquences!$W$435)),"",AK30)))</f>
        <v xml:space="preserve">  S3  S5 S6    </v>
      </c>
      <c r="X30" s="365" t="str">
        <f>IF(ISERROR(SEARCH($X$3,C30)),".",IF(AB30="","",IF(ISERROR(SEARCH($X$2,Séquences!$W$44)),"",AB30))&amp;" "&amp;IF(AC30="","",IF(ISERROR(SEARCH($X$2,Séquences!$W$88)),"",AC30))&amp;" "&amp;IF(AD30="","",IF(ISERROR(SEARCH($X$2,Séquences!$W$131)),"",AD30))&amp;" "&amp;IF(AE30="","",IF(ISERROR(SEARCH($X$2,Séquences!$W$175)),"",AE30))&amp;" "&amp;IF(AF30="","",IF(ISERROR(SEARCH($X$2,Séquences!$W$219)),"",AF30))&amp;" "&amp;IF(AG30="","",IF(ISERROR(SEARCH($X$2,Séquences!$W$263)),"",AG30))&amp;" "&amp;IF(AH30="","",IF(ISERROR(SEARCH($X$2,Séquences!$W$306)),"",AH30))&amp;" "&amp;IF(AI30="","",IF(ISERROR(SEARCH($X$2,Séquences!$W$349)),"",AI30))&amp;" "&amp;IF(AJ30="","",IF(ISERROR(SEARCH($X$2,Séquences!$W$392)),"",AJ30))&amp;" "&amp;IF(AK30="","",IF(ISERROR(SEARCH($X$2,Séquences!$W$435)),"",AK30)))</f>
        <v>.</v>
      </c>
      <c r="Y30" s="430" t="str">
        <f>IF(ISERROR(SEARCH($Y$3,C30)),".",IF(AB30="","",IF(ISERROR(SEARCH($Y$2,Séquences!$W$44)),"",AB30))&amp;" "&amp;IF(AC30="","",IF(ISERROR(SEARCH($Y$2,Séquences!$W$88)),"",AC30))&amp;" "&amp;IF(AD30="","",IF(ISERROR(SEARCH($Y$2,Séquences!$W$131)),"",AD30))&amp;" "&amp;IF(AE30="","",IF(ISERROR(SEARCH($Y$2,Séquences!$W$175)),"",AE30))&amp;" "&amp;IF(AF30="","",IF(ISERROR(SEARCH($Y$2,Séquences!$W$219)),"",AF30))&amp;" "&amp;IF(AG30="","",IF(ISERROR(SEARCH($Y$2,Séquences!$W$263)),"",AG30))&amp;" "&amp;IF(AH30="","",IF(ISERROR(SEARCH($Y$2,Séquences!$W$306)),"",AH30))&amp;" "&amp;IF(AI30="","",IF(ISERROR(SEARCH($Y$2,Séquences!$W$349)),"",AI30))&amp;" "&amp;IF(AJ30="","",IF(ISERROR(SEARCH($Y$2,Séquences!$W$392)),"",AJ30))&amp;" "&amp;IF(AK30="","",IF(ISERROR(SEARCH($Y$2,Séquences!$W$435)),"",AK30)))</f>
        <v>.</v>
      </c>
      <c r="Z30" s="430" t="str">
        <f>IF(ISERROR(SEARCH($Z$3,C30)),".",IF(AB30="","",IF(ISERROR(SEARCH($Z$2,Séquences!$W$44)),"",AB30))&amp;" "&amp;IF(AC30="","",IF(ISERROR(SEARCH($Z$2,Séquences!$W$88)),"",AC30))&amp;" "&amp;IF(AD30="","",IF(ISERROR(SEARCH($Z$2,Séquences!$W$131)),"",AD30))&amp;" "&amp;IF(AE30="","",IF(ISERROR(SEARCH($Z$2,Séquences!$W$175)),"",AE30))&amp;" "&amp;IF(AF30="","",IF(ISERROR(SEARCH($Z$2,Séquences!$W$219)),"",AF30))&amp;" "&amp;IF(AG30="","",IF(ISERROR(SEARCH($Z$2,Séquences!$W$263)),"",AG30))&amp;" "&amp;IF(AH30="","",IF(ISERROR(SEARCH($Z$2,Séquences!$W$306)),"",AH30))&amp;" "&amp;IF(AI30="","",IF(ISERROR(SEARCH($Z$2,Séquences!$W$349)),"",AI30))&amp;" "&amp;IF(AJ30="","",IF(ISERROR(SEARCH($Z$2,Séquences!$W$392)),"",AJ30))&amp;" "&amp;IF(AK30="","",IF(ISERROR(SEARCH($Z$2,Séquences!$W$435)),"",AK30)))</f>
        <v>.</v>
      </c>
      <c r="AA30" s="206">
        <f t="shared" si="1"/>
        <v>22</v>
      </c>
      <c r="AB30" s="207" t="str">
        <f>IF(ISERROR(SEARCH($A$23,Séquences!$W$44)),"",IF(ISERROR(SEARCH(A30,Séquences!$W$44)),"",Séquences!$X$44))</f>
        <v/>
      </c>
      <c r="AC30" s="207" t="str">
        <f>IF(ISERROR(SEARCH($A$23,Séquences!$W$88)),"",IF(ISERROR(SEARCH(A30,Séquences!$W$88)),"",Séquences!$X$88))</f>
        <v/>
      </c>
      <c r="AD30" s="207" t="str">
        <f>IF(ISERROR(SEARCH($A$23,Séquences!$W$131)),"",IF(ISERROR(SEARCH(A30,Séquences!$W$131)),"",Séquences!$X$131))</f>
        <v>S3</v>
      </c>
      <c r="AE30" s="207" t="str">
        <f>IF(ISERROR(SEARCH($A$23,Séquences!$W$175)),"",IF(ISERROR(SEARCH(A30,Séquences!$W$175)),"",Séquences!$X$175))</f>
        <v/>
      </c>
      <c r="AF30" s="207" t="str">
        <f>IF(ISERROR(SEARCH($A$23,Séquences!$W$219)),"",IF(ISERROR(SEARCH(A30,Séquences!$W$219)),"",Séquences!$X$219))</f>
        <v>S5</v>
      </c>
      <c r="AG30" s="207" t="str">
        <f>IF(ISERROR(SEARCH($A$23,Séquences!$W$263)),"",IF(ISERROR(SEARCH(A30,Séquences!$W$263)),"",Séquences!$X$263))</f>
        <v>S6</v>
      </c>
      <c r="AH30" s="207" t="str">
        <f>IF(ISERROR(SEARCH($A$23,Séquences!$W$306)),"",IF(ISERROR(SEARCH(A30,Séquences!$W$306)),"",Séquences!$X$306))</f>
        <v/>
      </c>
      <c r="AI30" s="207" t="str">
        <f>IF(ISERROR(SEARCH($A$23,Séquences!$W$349)),"",IF(ISERROR(SEARCH(A30,Séquences!$W$349)),"",Séquences!$X$349))</f>
        <v/>
      </c>
      <c r="AJ30" s="207" t="str">
        <f>IF(ISERROR(SEARCH($A$23,Séquences!$W$392)),"",IF(ISERROR(SEARCH(A30,Séquences!$W$392)),"",Séquences!$X$392))</f>
        <v/>
      </c>
      <c r="AK30" s="207" t="str">
        <f>IF(ISERROR(SEARCH($A$23,Séquences!$W$435)),"",IF(ISERROR(SEARCH(A30,Séquences!$W$435)),"",Séquences!$X$435))</f>
        <v/>
      </c>
    </row>
    <row r="31" spans="1:368" ht="39" customHeight="1">
      <c r="A31" s="217" t="s">
        <v>889</v>
      </c>
      <c r="B31" s="230" t="s">
        <v>888</v>
      </c>
      <c r="C31" s="339"/>
      <c r="D31" s="229"/>
      <c r="E31" s="609"/>
      <c r="F31" s="610"/>
      <c r="G31" s="610"/>
      <c r="H31" s="610"/>
      <c r="I31" s="610"/>
      <c r="J31" s="610"/>
      <c r="K31" s="610"/>
      <c r="L31" s="610"/>
      <c r="M31" s="610"/>
      <c r="N31" s="610"/>
      <c r="O31" s="610"/>
      <c r="P31" s="610"/>
      <c r="Q31" s="610"/>
      <c r="R31" s="610"/>
      <c r="S31" s="610"/>
      <c r="T31" s="610"/>
      <c r="U31" s="610"/>
      <c r="V31" s="610"/>
      <c r="W31" s="610"/>
      <c r="X31" s="610"/>
      <c r="Y31" s="610"/>
      <c r="Z31" s="611"/>
      <c r="AA31" s="407"/>
      <c r="AB31" s="312" t="str">
        <f>IF(ISERROR(SEARCH($A$23,Séquences!$W$40)),".",IF(ISERROR(SEARCH(A31,Séquences!$W$40)),"",Séquences!$X$40))</f>
        <v>.</v>
      </c>
      <c r="AC31" s="312" t="str">
        <f>IF(ISERROR(SEARCH($A$23,Séquences!$W$83)),".",IF(ISERROR(SEARCH(A31,Séquences!$W$83)),"",Séquences!$W$263))</f>
        <v>.</v>
      </c>
      <c r="AD31" s="312" t="str">
        <f>IF(ISERROR(SEARCH($A$23,Séquences!$W$160)),".",IF(ISERROR(SEARCH(A31,Séquences!$W$160)),"",Séquences!$X$161))</f>
        <v>.</v>
      </c>
      <c r="AE31" s="312" t="str">
        <f>IF(ISERROR(SEARCH($A$23,Séquences!$W$246)),".",IF(ISERROR(SEARCH(A31,Séquences!$W$246)),"",Séquences!$X$250))</f>
        <v>.</v>
      </c>
    </row>
    <row r="32" spans="1:368" ht="39" customHeight="1">
      <c r="A32" s="213" t="s">
        <v>887</v>
      </c>
      <c r="B32" s="209" t="s">
        <v>886</v>
      </c>
      <c r="C32" s="340" t="str">
        <f>'Objectifs et Compétences'!I28</f>
        <v xml:space="preserve">1.1. / 1.5. / 3.2. / 4.1. / 4.2. / 4.3. / 5.1. / 6.2. </v>
      </c>
      <c r="D32" s="208" t="s">
        <v>835</v>
      </c>
      <c r="E32" s="429" t="str">
        <f>IF(ISERROR(SEARCH($E$3,C32)),".",IF(AB32="","",IF(ISERROR(SEARCH($E$2,Séquences!$W$44)),"",AB32))&amp;" "&amp;IF(AC32="","",IF(ISERROR(SEARCH($E$2,Séquences!$W$88)),"",AC32))&amp;" "&amp;IF(AD32="","",IF(ISERROR(SEARCH($E$2,Séquences!$W$131)),"",AD32))&amp;" "&amp;IF(AE32="","",IF(ISERROR(SEARCH($E$2,Séquences!$W$175)),"",AE32))&amp;" "&amp;IF(AF32="","",IF(ISERROR(SEARCH($E$2,Séquences!$W$219)),"",AF32))&amp;" "&amp;IF(AG32="","",IF(ISERROR(SEARCH($E$2,Séquences!$W$263)),"",AG32))&amp;" "&amp;IF(AH32="","",IF(ISERROR(SEARCH($E$2,Séquences!$W$306)),"",AH32))&amp;" "&amp;IF(AI32="","",IF(ISERROR(SEARCH($E$2,Séquences!$W$349)),"",AI32))&amp;" "&amp;IF(AJ32="","",IF(ISERROR(SEARCH($E$2,Séquences!$W$392)),"",AJ32))&amp;" "&amp;IF(AK32="","",IF(ISERROR(SEARCH($E$2,Séquences!$W$435)),"",AK32)))</f>
        <v xml:space="preserve">         </v>
      </c>
      <c r="F32" s="430" t="str">
        <f>IF(ISERROR(SEARCH($F$3,C32)),".",IF(AB32="","",IF(ISERROR(SEARCH($F$2,Séquences!$W$44)),"",AB32))&amp;" "&amp;IF(AC32="","",IF(ISERROR(SEARCH($F$2,Séquences!$W$88)),"",AC32))&amp;" "&amp;IF(AD32="","",IF(ISERROR(SEARCH($F$2,Séquences!$W$131)),"",AD32))&amp;" "&amp;IF(AE32="","",IF(ISERROR(SEARCH($F$2,Séquences!$W$175)),"",AE32))&amp;" "&amp;IF(AF32="","",IF(ISERROR(SEARCH($F$2,Séquences!$W$219)),"",AF32))&amp;" "&amp;IF(AG32="","",IF(ISERROR(SEARCH($F$2,Séquences!$W$263)),"",AG32))&amp;" "&amp;IF(AH32="","",IF(ISERROR(SEARCH($F$2,Séquences!$W$306)),"",AH32))&amp;" "&amp;IF(AI32="","",IF(ISERROR(SEARCH($F$2,Séquences!$W$349)),"",AI32))&amp;" "&amp;IF(AJ32="","",IF(ISERROR(SEARCH($F$2,Séquences!$W$392)),"",AJ32))&amp;" "&amp;IF(AK32="","",IF(ISERROR(SEARCH($F$2,Séquences!$W$435)),"",AK32)))</f>
        <v>.</v>
      </c>
      <c r="G32" s="430" t="str">
        <f>IF(ISERROR(SEARCH($G$3,C32)),".",IF(AB32="","",IF(ISERROR(SEARCH($G$2,Séquences!$W$44)),"",AB32))&amp;" "&amp;IF(AC32="","",IF(ISERROR(SEARCH($G$2,Séquences!$W$88)),"",AC32))&amp;" "&amp;IF(AD32="","",IF(ISERROR(SEARCH($G$2,Séquences!$W$131)),"",AD32))&amp;" "&amp;IF(AE32="","",IF(ISERROR(SEARCH($G$2,Séquences!$W$175)),"",AE32))&amp;" "&amp;IF(AF32="","",IF(ISERROR(SEARCH($G$2,Séquences!$W$219)),"",AF32))&amp;" "&amp;IF(AG32="","",IF(ISERROR(SEARCH($G$2,Séquences!$W$263)),"",AG32))&amp;" "&amp;IF(AH32="","",IF(ISERROR(SEARCH($G$2,Séquences!$W$306)),"",AH32))&amp;" "&amp;IF(AI32="","",IF(ISERROR(SEARCH($G$2,Séquences!$W$349)),"",AI32))&amp;" "&amp;IF(AJ32="","",IF(ISERROR(SEARCH($G$2,Séquences!$W$392)),"",AJ32))&amp;" "&amp;IF(AK32="","",IF(ISERROR(SEARCH($G$2,Séquences!$W$435)),"",AK32)))</f>
        <v>.</v>
      </c>
      <c r="H32" s="430" t="str">
        <f>IF(ISERROR(SEARCH($H$3,C32)),".",IF(AB32="","",IF(ISERROR(SEARCH($H$2,Séquences!$W$44)),"",AB32))&amp;" "&amp;IF(AC32="","",IF(ISERROR(SEARCH($H$2,Séquences!$W$88)),"",AC32))&amp;" "&amp;IF(AD32="","",IF(ISERROR(SEARCH($H$2,Séquences!$W$131)),"",AD32))&amp;" "&amp;IF(AE32="","",IF(ISERROR(SEARCH($H$2,Séquences!$W$175)),"",AE32))&amp;" "&amp;IF(AF32="","",IF(ISERROR(SEARCH($H$2,Séquences!$W$219)),"",AF32))&amp;" "&amp;IF(AG32="","",IF(ISERROR(SEARCH($H$2,Séquences!$W$263)),"",AG32))&amp;" "&amp;IF(AH32="","",IF(ISERROR(SEARCH($H$2,Séquences!$W$306)),"",AH32))&amp;" "&amp;IF(AI32="","",IF(ISERROR(SEARCH($H$2,Séquences!$W$349)),"",AI32))&amp;" "&amp;IF(AJ32="","",IF(ISERROR(SEARCH($H$2,Séquences!$W$392)),"",AJ32))&amp;" "&amp;IF(AK32="","",IF(ISERROR(SEARCH($H$2,Séquences!$W$435)),"",AK32)))</f>
        <v>.</v>
      </c>
      <c r="I32" s="431" t="str">
        <f>IF(ISERROR(SEARCH($I$3,C32)),".",IF(AB32="","",IF(ISERROR(SEARCH($I$2,Séquences!$W$44)),"",AB32))&amp;" "&amp;IF(AC32="","",IF(ISERROR(SEARCH($I$2,Séquences!$W$88)),"",AC32))&amp;" "&amp;IF(AD32="","",IF(ISERROR(SEARCH($I$2,Séquences!$W$131)),"",AD32))&amp;" "&amp;IF(AE32="","",IF(ISERROR(SEARCH($I$2,Séquences!$W$175)),"",AE32))&amp;" "&amp;IF(AF32="","",IF(ISERROR(SEARCH($I$2,Séquences!$W$219)),"",AF32))&amp;" "&amp;IF(AG32="","",IF(ISERROR(SEARCH($I$2,Séquences!$W$263)),"",AG32))&amp;" "&amp;IF(AH32="","",IF(ISERROR(SEARCH($I$2,Séquences!$W$306)),"",AH32))&amp;" "&amp;IF(AI32="","",IF(ISERROR(SEARCH($I$2,Séquences!$W$349)),"",AI32))&amp;" "&amp;IF(AJ32="","",IF(ISERROR(SEARCH($I$2,Séquences!$W$392)),"",AJ32))&amp;" "&amp;IF(AK32="","",IF(ISERROR(SEARCH($I$2,Séquences!$W$435)),"",AK32)))</f>
        <v xml:space="preserve">         </v>
      </c>
      <c r="J32" s="365" t="str">
        <f>IF(ISERROR(SEARCH($J$3,C32)),".",IF(AB32="","",IF(ISERROR(SEARCH($J$2,Séquences!$W$44)),"",AB32))&amp;" "&amp;IF(AC32="","",IF(ISERROR(SEARCH($J$2,Séquences!$W$88)),"",AC32))&amp;" "&amp;IF(AD32="","",IF(ISERROR(SEARCH($J$2,Séquences!$W$131)),"",AD32))&amp;" "&amp;IF(AE32="","",IF(ISERROR(SEARCH($J$2,Séquences!$W$175)),"",AE32))&amp;" "&amp;IF(AF32="","",IF(ISERROR(SEARCH($J$2,Séquences!$W$219)),"",AF32))&amp;" "&amp;IF(AG32="","",IF(ISERROR(SEARCH($J$2,Séquences!$W$263)),"",AG32))&amp;" "&amp;IF(AH32="","",IF(ISERROR(SEARCH($J$2,Séquences!$W$306)),"",AH32))&amp;" "&amp;IF(AI32="","",IF(ISERROR(SEARCH($J$2,Séquences!$W$349)),"",AI32))&amp;" "&amp;IF(AJ32="","",IF(ISERROR(SEARCH($J$2,Séquences!$W$392)),"",AJ32))&amp;" "&amp;IF(AK32="","",IF(ISERROR(SEARCH($J$2,Séquences!$W$435)),"",AK32)))</f>
        <v>.</v>
      </c>
      <c r="K32" s="430" t="str">
        <f>IF(ISERROR(SEARCH($K$3,C32)),".",IF(AB32="","",IF(ISERROR(SEARCH($K$2,Séquences!$W$44)),"",AB32))&amp;" "&amp;IF(AC32="","",IF(ISERROR(SEARCH($K$2,Séquences!$W$88)),"",AC32))&amp;" "&amp;IF(AD32="","",IF(ISERROR(SEARCH($K$2,Séquences!$W$131)),"",AD32))&amp;" "&amp;IF(AE32="","",IF(ISERROR(SEARCH($K$2,Séquences!$W$175)),"",AE32))&amp;" "&amp;IF(AF32="","",IF(ISERROR(SEARCH($K$2,Séquences!$W$219)),"",AF32))&amp;" "&amp;IF(AG32="","",IF(ISERROR(SEARCH($K$2,Séquences!$W$263)),"",AG32))&amp;" "&amp;IF(AH32="","",IF(ISERROR(SEARCH($K$2,Séquences!$W$306)),"",AH32))&amp;" "&amp;IF(AI32="","",IF(ISERROR(SEARCH($K$2,Séquences!$W$349)),"",AI32))&amp;" "&amp;IF(AJ32="","",IF(ISERROR(SEARCH($K$2,Séquences!$W$392)),"",AJ32))&amp;" "&amp;IF(AK32="","",IF(ISERROR(SEARCH($K$2,Séquences!$W$435)),"",AK32)))</f>
        <v>.</v>
      </c>
      <c r="L32" s="430" t="str">
        <f>IF(ISERROR(SEARCH($L$3,C32)),".",IF(AB32="","",IF(ISERROR(SEARCH($L$2,Séquences!$W$44)),"",AB32))&amp;" "&amp;IF(AC32="","",IF(ISERROR(SEARCH($L$2,Séquences!$W$88)),"",AC32))&amp;" "&amp;IF(AD32="","",IF(ISERROR(SEARCH($L$2,Séquences!$W$131)),"",AD32))&amp;" "&amp;IF(AE32="","",IF(ISERROR(SEARCH($L$2,Séquences!$W$175)),"",AE32))&amp;" "&amp;IF(AF32="","",IF(ISERROR(SEARCH($L$2,Séquences!$W$219)),"",AF32))&amp;" "&amp;IF(AG32="","",IF(ISERROR(SEARCH($L$2,Séquences!$W$263)),"",AG32))&amp;" "&amp;IF(AH32="","",IF(ISERROR(SEARCH($L$2,Séquences!$W$306)),"",AH32))&amp;" "&amp;IF(AI32="","",IF(ISERROR(SEARCH($L$2,Séquences!$W$349)),"",AI32))&amp;" "&amp;IF(AJ32="","",IF(ISERROR(SEARCH($L$2,Séquences!$W$392)),"",AJ32))&amp;" "&amp;IF(AK32="","",IF(ISERROR(SEARCH($L$2,Séquences!$W$435)),"",AK32)))</f>
        <v>.</v>
      </c>
      <c r="M32" s="431" t="str">
        <f>IF(ISERROR(SEARCH($M$3,C32)),".",IF(AB32="","",IF(ISERROR(SEARCH($M$2,Séquences!$W$44)),"",AB32))&amp;" "&amp;IF(AC32="","",IF(ISERROR(SEARCH($M$2,Séquences!$W$88)),"",AC32))&amp;" "&amp;IF(AD32="","",IF(ISERROR(SEARCH($M$2,Séquences!$W$131)),"",AD32))&amp;" "&amp;IF(AE32="","",IF(ISERROR(SEARCH($M$2,Séquences!$W$175)),"",AE32))&amp;" "&amp;IF(AF32="","",IF(ISERROR(SEARCH($M$2,Séquences!$W$219)),"",AF32))&amp;" "&amp;IF(AG32="","",IF(ISERROR(SEARCH($M$2,Séquences!$W$263)),"",AG32))&amp;" "&amp;IF(AH32="","",IF(ISERROR(SEARCH($M$2,Séquences!$W$306)),"",AH32))&amp;" "&amp;IF(AI32="","",IF(ISERROR(SEARCH($M$2,Séquences!$W$349)),"",AI32))&amp;" "&amp;IF(AJ32="","",IF(ISERROR(SEARCH($M$2,Séquences!$W$392)),"",AJ32))&amp;" "&amp;IF(AK32="","",IF(ISERROR(SEARCH($M$2,Séquences!$W$435)),"",AK32)))</f>
        <v>.</v>
      </c>
      <c r="N32" s="365" t="str">
        <f>IF(ISERROR(SEARCH($N$3,C32)),".",IF(AB32="","",IF(ISERROR(SEARCH($N$2,Séquences!$W$44)),"",AB32))&amp;" "&amp;IF(AC32="","",IF(ISERROR(SEARCH($N$2,Séquences!$W$88)),"",AC32))&amp;" "&amp;IF(AD32="","",IF(ISERROR(SEARCH($N$2,Séquences!$W$131)),"",AD32))&amp;" "&amp;IF(AE32="","",IF(ISERROR(SEARCH($N$2,Séquences!$W$175)),"",AE32))&amp;" "&amp;IF(AF32="","",IF(ISERROR(SEARCH($N$2,Séquences!$W$219)),"",AF32))&amp;" "&amp;IF(AG32="","",IF(ISERROR(SEARCH($N$2,Séquences!$W$263)),"",AG32))&amp;" "&amp;IF(AH32="","",IF(ISERROR(SEARCH($N$2,Séquences!$W$306)),"",AH32))&amp;" "&amp;IF(AI32="","",IF(ISERROR(SEARCH($N$2,Séquences!$W$349)),"",AI32))&amp;" "&amp;IF(AJ32="","",IF(ISERROR(SEARCH($N$2,Séquences!$W$392)),"",AJ32))&amp;" "&amp;IF(AK32="","",IF(ISERROR(SEARCH($N$2,Séquences!$W$435)),"",AK32)))</f>
        <v>.</v>
      </c>
      <c r="O32" s="430" t="str">
        <f>IF(ISERROR(SEARCH($O$3,C32)),".",IF(AB32="","",IF(ISERROR(SEARCH($O$2,Séquences!$W$44)),"",AB32))&amp;" "&amp;IF(AC32="","",IF(ISERROR(SEARCH($O$2,Séquences!$W$88)),"",AC32))&amp;" "&amp;IF(AD32="","",IF(ISERROR(SEARCH($O$2,Séquences!$W$131)),"",AD32))&amp;" "&amp;IF(AE32="","",IF(ISERROR(SEARCH($O$2,Séquences!$W$175)),"",AE32))&amp;" "&amp;IF(AF32="","",IF(ISERROR(SEARCH($O$2,Séquences!$W$219)),"",AF32))&amp;" "&amp;IF(AG32="","",IF(ISERROR(SEARCH($O$2,Séquences!$W$263)),"",AG32))&amp;" "&amp;IF(AH32="","",IF(ISERROR(SEARCH($O$2,Séquences!$W$306)),"",AH32))&amp;" "&amp;IF(AI32="","",IF(ISERROR(SEARCH($O$2,Séquences!$W$349)),"",AI32))&amp;" "&amp;IF(AJ32="","",IF(ISERROR(SEARCH($O$2,Séquences!$W$392)),"",AJ32))&amp;" "&amp;IF(AK32="","",IF(ISERROR(SEARCH($O$2,Séquences!$W$435)),"",AK32)))</f>
        <v xml:space="preserve">         </v>
      </c>
      <c r="P32" s="430" t="str">
        <f>IF(ISERROR(SEARCH($P$3,C32)),".",IF(AB32="","",IF(ISERROR(SEARCH($P$2,Séquences!$W$44)),"",AB32))&amp;" "&amp;IF(AC32="","",IF(ISERROR(SEARCH($P$2,Séquences!$W$88)),"",AC32))&amp;" "&amp;IF(AD32="","",IF(ISERROR(SEARCH($P$2,Séquences!$W$131)),"",AD32))&amp;" "&amp;IF(AE32="","",IF(ISERROR(SEARCH($P$2,Séquences!$W$175)),"",AE32))&amp;" "&amp;IF(AF32="","",IF(ISERROR(SEARCH($P$2,Séquences!$W$219)),"",AF32))&amp;" "&amp;IF(AG32="","",IF(ISERROR(SEARCH($P$2,Séquences!$W$263)),"",AG32))&amp;" "&amp;IF(AH32="","",IF(ISERROR(SEARCH($P$2,Séquences!$W$306)),"",AH32))&amp;" "&amp;IF(AI32="","",IF(ISERROR(SEARCH($P$2,Séquences!$W$349)),"",AI32))&amp;" "&amp;IF(AJ32="","",IF(ISERROR(SEARCH($P$2,Séquences!$W$392)),"",AJ32))&amp;" "&amp;IF(AK32="","",IF(ISERROR(SEARCH($P$2,Séquences!$W$435)),"",AK32)))</f>
        <v>.</v>
      </c>
      <c r="Q32" s="431" t="str">
        <f>IF(ISERROR(SEARCH($Q$3,C32)),".",IF(AB32="","",IF(ISERROR(SEARCH($Q$2,Séquences!$W$44)),"",AB32))&amp;" "&amp;IF(AC32="","",IF(ISERROR(SEARCH($Q$2,Séquences!$W$88)),"",AC32))&amp;" "&amp;IF(AD32="","",IF(ISERROR(SEARCH($Q$2,Séquences!$W$131)),"",AD32))&amp;" "&amp;IF(AE32="","",IF(ISERROR(SEARCH($Q$2,Séquences!$W$175)),"",AE32))&amp;" "&amp;IF(AF32="","",IF(ISERROR(SEARCH($Q$2,Séquences!$W$219)),"",AF32))&amp;" "&amp;IF(AG32="","",IF(ISERROR(SEARCH($Q$2,Séquences!$W$263)),"",AG32))&amp;" "&amp;IF(AH32="","",IF(ISERROR(SEARCH($Q$2,Séquences!$W$306)),"",AH32))&amp;" "&amp;IF(AI32="","",IF(ISERROR(SEARCH($Q$2,Séquences!$W$349)),"",AI32))&amp;" "&amp;IF(AJ32="","",IF(ISERROR(SEARCH($Q$2,Séquences!$W$392)),"",AJ32))&amp;" "&amp;IF(AK32="","",IF(ISERROR(SEARCH($Q$2,Séquences!$W$435)),"",AK32)))</f>
        <v>.</v>
      </c>
      <c r="R32" s="365" t="str">
        <f>IF(ISERROR(SEARCH($R$3,C32)),".",IF(AB32="","",IF(ISERROR(SEARCH($R$2,Séquences!$W$44)),"",AB32))&amp;" "&amp;IF(AC32="","",IF(ISERROR(SEARCH($R$2,Séquences!$W$88)),"",AC32))&amp;" "&amp;IF(AD32="","",IF(ISERROR(SEARCH($R$2,Séquences!$W$131)),"",AD32))&amp;" "&amp;IF(AE32="","",IF(ISERROR(SEARCH($R$2,Séquences!$W$175)),"",AE32))&amp;" "&amp;IF(AF32="","",IF(ISERROR(SEARCH($R$2,Séquences!$W$219)),"",AF32))&amp;" "&amp;IF(AG32="","",IF(ISERROR(SEARCH($R$2,Séquences!$W$263)),"",AG32))&amp;" "&amp;IF(AH32="","",IF(ISERROR(SEARCH($R$2,Séquences!$W$306)),"",AH32))&amp;" "&amp;IF(AI32="","",IF(ISERROR(SEARCH($R$2,Séquences!$W$349)),"",AI32))&amp;" "&amp;IF(AJ32="","",IF(ISERROR(SEARCH($R$2,Séquences!$W$392)),"",AJ32))&amp;" "&amp;IF(AK32="","",IF(ISERROR(SEARCH($R$2,Séquences!$W$435)),"",AK32)))</f>
        <v xml:space="preserve">         </v>
      </c>
      <c r="S32" s="430" t="str">
        <f>IF(ISERROR(SEARCH($S$3,C32)),".",IF(AB32="","",IF(ISERROR(SEARCH($S$2,Séquences!$W$44)),"",AB32))&amp;" "&amp;IF(AC32="","",IF(ISERROR(SEARCH($S$2,Séquences!$W$88)),"",AC32))&amp;" "&amp;IF(AD32="","",IF(ISERROR(SEARCH($S$2,Séquences!$W$131)),"",AD32))&amp;" "&amp;IF(AE32="","",IF(ISERROR(SEARCH($S$2,Séquences!$W$175)),"",AE32))&amp;" "&amp;IF(AF32="","",IF(ISERROR(SEARCH($S$2,Séquences!$W$219)),"",AF32))&amp;" "&amp;IF(AG32="","",IF(ISERROR(SEARCH($S$2,Séquences!$W$263)),"",AG32))&amp;" "&amp;IF(AH32="","",IF(ISERROR(SEARCH($S$2,Séquences!$W$306)),"",AH32))&amp;" "&amp;IF(AI32="","",IF(ISERROR(SEARCH($S$2,Séquences!$W$349)),"",AI32))&amp;" "&amp;IF(AJ32="","",IF(ISERROR(SEARCH($S$2,Séquences!$W$392)),"",AJ32))&amp;" "&amp;IF(AK32="","",IF(ISERROR(SEARCH($S$2,Séquences!$W$435)),"",AK32)))</f>
        <v xml:space="preserve">         </v>
      </c>
      <c r="T32" s="431" t="str">
        <f>IF(ISERROR(SEARCH($T$3,C32)),".",IF(AB32="","",IF(ISERROR(SEARCH($T$2,Séquences!$W$44)),"",AB32))&amp;" "&amp;IF(AC32="","",IF(ISERROR(SEARCH($T$2,Séquences!$W$88)),"",AC32))&amp;" "&amp;IF(AD32="","",IF(ISERROR(SEARCH($T$2,Séquences!$W$131)),"",AD32))&amp;" "&amp;IF(AE32="","",IF(ISERROR(SEARCH($T$2,Séquences!$W$175)),"",AE32))&amp;" "&amp;IF(AF32="","",IF(ISERROR(SEARCH($T$2,Séquences!$W$219)),"",AF32))&amp;" "&amp;IF(AG32="","",IF(ISERROR(SEARCH($T$2,Séquences!$W$263)),"",AG32))&amp;" "&amp;IF(AH32="","",IF(ISERROR(SEARCH($T$2,Séquences!$W$306)),"",AH32))&amp;" "&amp;IF(AI32="","",IF(ISERROR(SEARCH($T$2,Séquences!$W$349)),"",AI32))&amp;" "&amp;IF(AJ32="","",IF(ISERROR(SEARCH($T$2,Séquences!$W$392)),"",AJ32))&amp;" "&amp;IF(AK32="","",IF(ISERROR(SEARCH($T$2,Séquences!$W$435)),"",AK32)))</f>
        <v xml:space="preserve">         </v>
      </c>
      <c r="U32" s="365" t="str">
        <f>IF(ISERROR(SEARCH($U$3,C32)),".",IF(AB32="","",IF(ISERROR(SEARCH($U$2,Séquences!$W$44)),"",AB32))&amp;" "&amp;IF(AC32="","",IF(ISERROR(SEARCH($U$2,Séquences!$W$88)),"",AC32))&amp;" "&amp;IF(AD32="","",IF(ISERROR(SEARCH($U$2,Séquences!$W$131)),"",AD32))&amp;" "&amp;IF(AE32="","",IF(ISERROR(SEARCH($U$2,Séquences!$W$175)),"",AE32))&amp;" "&amp;IF(AF32="","",IF(ISERROR(SEARCH($U$2,Séquences!$W$219)),"",AF32))&amp;" "&amp;IF(AG32="","",IF(ISERROR(SEARCH($U$2,Séquences!$W$263)),"",AG32))&amp;" "&amp;IF(AH32="","",IF(ISERROR(SEARCH($U$2,Séquences!$W$306)),"",AH32))&amp;" "&amp;IF(AI32="","",IF(ISERROR(SEARCH($U$2,Séquences!$W$349)),"",AI32))&amp;" "&amp;IF(AJ32="","",IF(ISERROR(SEARCH($U$2,Séquences!$W$392)),"",AJ32))&amp;" "&amp;IF(AK32="","",IF(ISERROR(SEARCH($U$2,Séquences!$W$435)),"",AK32)))</f>
        <v xml:space="preserve">         </v>
      </c>
      <c r="V32" s="430" t="str">
        <f>IF(ISERROR(SEARCH($V$3,C32)),".",IF(AB32="","",IF(ISERROR(SEARCH($V$2,Séquences!$W$44)),"",AB32))&amp;" "&amp;IF(AC32="","",IF(ISERROR(SEARCH($V$2,Séquences!$W$88)),"",AC32))&amp;" "&amp;IF(AD32="","",IF(ISERROR(SEARCH($V$2,Séquences!$W$131)),"",AD32))&amp;" "&amp;IF(AE32="","",IF(ISERROR(SEARCH($V$2,Séquences!$W$175)),"",AE32))&amp;" "&amp;IF(AF32="","",IF(ISERROR(SEARCH($V$2,Séquences!$W$219)),"",AF32))&amp;" "&amp;IF(AG32="","",IF(ISERROR(SEARCH($V$2,Séquences!$W$263)),"",AG32))&amp;" "&amp;IF(AH32="","",IF(ISERROR(SEARCH($V$2,Séquences!$W$306)),"",AH32))&amp;" "&amp;IF(AI32="","",IF(ISERROR(SEARCH($V$2,Séquences!$W$349)),"",AI32))&amp;" "&amp;IF(AJ32="","",IF(ISERROR(SEARCH($V$2,Séquences!$W$392)),"",AJ32))&amp;" "&amp;IF(AK32="","",IF(ISERROR(SEARCH($V$2,Séquences!$W$435)),"",AK32)))</f>
        <v>.</v>
      </c>
      <c r="W32" s="431" t="str">
        <f>IF(ISERROR(SEARCH($W$3,C32)),".",IF(AB32="","",IF(ISERROR(SEARCH($W$2,Séquences!$W$44)),"",AB32))&amp;" "&amp;IF(AC32="","",IF(ISERROR(SEARCH($W$2,Séquences!$W$88)),"",AC32))&amp;" "&amp;IF(AD32="","",IF(ISERROR(SEARCH($W$2,Séquences!$W$131)),"",AD32))&amp;" "&amp;IF(AE32="","",IF(ISERROR(SEARCH($W$2,Séquences!$W$175)),"",AE32))&amp;" "&amp;IF(AF32="","",IF(ISERROR(SEARCH($W$2,Séquences!$W$219)),"",AF32))&amp;" "&amp;IF(AG32="","",IF(ISERROR(SEARCH($W$2,Séquences!$W$263)),"",AG32))&amp;" "&amp;IF(AH32="","",IF(ISERROR(SEARCH($W$2,Séquences!$W$306)),"",AH32))&amp;" "&amp;IF(AI32="","",IF(ISERROR(SEARCH($W$2,Séquences!$W$349)),"",AI32))&amp;" "&amp;IF(AJ32="","",IF(ISERROR(SEARCH($W$2,Séquences!$W$392)),"",AJ32))&amp;" "&amp;IF(AK32="","",IF(ISERROR(SEARCH($W$2,Séquences!$W$435)),"",AK32)))</f>
        <v>.</v>
      </c>
      <c r="X32" s="365" t="str">
        <f>IF(ISERROR(SEARCH($X$3,C32)),".",IF(AB32="","",IF(ISERROR(SEARCH($X$2,Séquences!$W$44)),"",AB32))&amp;" "&amp;IF(AC32="","",IF(ISERROR(SEARCH($X$2,Séquences!$W$88)),"",AC32))&amp;" "&amp;IF(AD32="","",IF(ISERROR(SEARCH($X$2,Séquences!$W$131)),"",AD32))&amp;" "&amp;IF(AE32="","",IF(ISERROR(SEARCH($X$2,Séquences!$W$175)),"",AE32))&amp;" "&amp;IF(AF32="","",IF(ISERROR(SEARCH($X$2,Séquences!$W$219)),"",AF32))&amp;" "&amp;IF(AG32="","",IF(ISERROR(SEARCH($X$2,Séquences!$W$263)),"",AG32))&amp;" "&amp;IF(AH32="","",IF(ISERROR(SEARCH($X$2,Séquences!$W$306)),"",AH32))&amp;" "&amp;IF(AI32="","",IF(ISERROR(SEARCH($X$2,Séquences!$W$349)),"",AI32))&amp;" "&amp;IF(AJ32="","",IF(ISERROR(SEARCH($X$2,Séquences!$W$392)),"",AJ32))&amp;" "&amp;IF(AK32="","",IF(ISERROR(SEARCH($X$2,Séquences!$W$435)),"",AK32)))</f>
        <v>.</v>
      </c>
      <c r="Y32" s="430" t="str">
        <f>IF(ISERROR(SEARCH($Y$3,C32)),".",IF(AB32="","",IF(ISERROR(SEARCH($Y$2,Séquences!$W$44)),"",AB32))&amp;" "&amp;IF(AC32="","",IF(ISERROR(SEARCH($Y$2,Séquences!$W$88)),"",AC32))&amp;" "&amp;IF(AD32="","",IF(ISERROR(SEARCH($Y$2,Séquences!$W$131)),"",AD32))&amp;" "&amp;IF(AE32="","",IF(ISERROR(SEARCH($Y$2,Séquences!$W$175)),"",AE32))&amp;" "&amp;IF(AF32="","",IF(ISERROR(SEARCH($Y$2,Séquences!$W$219)),"",AF32))&amp;" "&amp;IF(AG32="","",IF(ISERROR(SEARCH($Y$2,Séquences!$W$263)),"",AG32))&amp;" "&amp;IF(AH32="","",IF(ISERROR(SEARCH($Y$2,Séquences!$W$306)),"",AH32))&amp;" "&amp;IF(AI32="","",IF(ISERROR(SEARCH($Y$2,Séquences!$W$349)),"",AI32))&amp;" "&amp;IF(AJ32="","",IF(ISERROR(SEARCH($Y$2,Séquences!$W$392)),"",AJ32))&amp;" "&amp;IF(AK32="","",IF(ISERROR(SEARCH($Y$2,Séquences!$W$435)),"",AK32)))</f>
        <v xml:space="preserve">         </v>
      </c>
      <c r="Z32" s="430" t="str">
        <f>IF(ISERROR(SEARCH($Z$3,C32)),".",IF(AB32="","",IF(ISERROR(SEARCH($Z$2,Séquences!$W$44)),"",AB32))&amp;" "&amp;IF(AC32="","",IF(ISERROR(SEARCH($Z$2,Séquences!$W$88)),"",AC32))&amp;" "&amp;IF(AD32="","",IF(ISERROR(SEARCH($Z$2,Séquences!$W$131)),"",AD32))&amp;" "&amp;IF(AE32="","",IF(ISERROR(SEARCH($Z$2,Séquences!$W$175)),"",AE32))&amp;" "&amp;IF(AF32="","",IF(ISERROR(SEARCH($Z$2,Séquences!$W$219)),"",AF32))&amp;" "&amp;IF(AG32="","",IF(ISERROR(SEARCH($Z$2,Séquences!$W$263)),"",AG32))&amp;" "&amp;IF(AH32="","",IF(ISERROR(SEARCH($Z$2,Séquences!$W$306)),"",AH32))&amp;" "&amp;IF(AI32="","",IF(ISERROR(SEARCH($Z$2,Séquences!$W$349)),"",AI32))&amp;" "&amp;IF(AJ32="","",IF(ISERROR(SEARCH($Z$2,Séquences!$W$392)),"",AJ32))&amp;" "&amp;IF(AK32="","",IF(ISERROR(SEARCH($Z$2,Séquences!$W$435)),"",AK32)))</f>
        <v>.</v>
      </c>
      <c r="AA32" s="206">
        <f t="shared" ref="AA32:AA39" si="2">+COUNTA(E32:Z32)</f>
        <v>22</v>
      </c>
      <c r="AB32" s="207" t="str">
        <f>IF(ISERROR(SEARCH($A$31,Séquences!$W$44)),"",IF(ISERROR(SEARCH(A32,Séquences!$W$44)),"",Séquences!$X$44))</f>
        <v/>
      </c>
      <c r="AC32" s="207" t="str">
        <f>IF(ISERROR(SEARCH($A$31,Séquences!$W$88)),"",IF(ISERROR(SEARCH(A32,Séquences!$W$88)),"",Séquences!$X$88))</f>
        <v/>
      </c>
      <c r="AD32" s="207" t="str">
        <f>IF(ISERROR(SEARCH($A$31,Séquences!$W$131)),"",IF(ISERROR(SEARCH(A32,Séquences!$W$131)),"",Séquences!$X$131))</f>
        <v/>
      </c>
      <c r="AE32" s="207" t="str">
        <f>IF(ISERROR(SEARCH($A$31,Séquences!$W$175)),"",IF(ISERROR(SEARCH(A32,Séquences!$W$175)),"",Séquences!$X$175))</f>
        <v/>
      </c>
      <c r="AF32" s="207" t="str">
        <f>IF(ISERROR(SEARCH($A$31,Séquences!$W$263)),"",IF(ISERROR(SEARCH(A32,Séquences!$W$263)),"",Séquences!$X$263))</f>
        <v/>
      </c>
      <c r="AG32" s="207" t="str">
        <f>IF(ISERROR(SEARCH($A$31,Séquences!$W$263)),"",IF(ISERROR(SEARCH(A32,Séquences!$W$263)),"",Séquences!$X$326))</f>
        <v/>
      </c>
      <c r="AH32" s="207" t="str">
        <f>IF(ISERROR(SEARCH($A$31,Séquences!$W$349)),"",IF(ISERROR(SEARCH(A32,Séquences!$W$349)),"",Séquences!$X$349))</f>
        <v/>
      </c>
      <c r="AI32" s="207" t="str">
        <f>IF(ISERROR(SEARCH($A$31,Séquences!$W$392)),"",IF(ISERROR(SEARCH(A32,Séquences!$W$392)),"",Séquences!$X$392))</f>
        <v/>
      </c>
      <c r="AJ32" s="207" t="str">
        <f>IF(ISERROR(SEARCH($A$31,Séquences!$W$435)),"",IF(ISERROR(SEARCH(B32,Séquences!$W$435)),"",Séquences!$X$435))</f>
        <v/>
      </c>
    </row>
    <row r="33" spans="1:368" ht="39" customHeight="1">
      <c r="A33" s="213" t="s">
        <v>885</v>
      </c>
      <c r="B33" s="209" t="s">
        <v>884</v>
      </c>
      <c r="C33" s="340" t="str">
        <f>'Objectifs et Compétences'!I29</f>
        <v xml:space="preserve">1.1. / 5.1. / 6.2. </v>
      </c>
      <c r="D33" s="208" t="s">
        <v>835</v>
      </c>
      <c r="E33" s="429" t="str">
        <f>IF(ISERROR(SEARCH($E$3,C33)),".",IF(AB33="","",IF(ISERROR(SEARCH($E$2,Séquences!$W$44)),"",AB33))&amp;" "&amp;IF(AC33="","",IF(ISERROR(SEARCH($E$2,Séquences!$W$88)),"",AC33))&amp;" "&amp;IF(AD33="","",IF(ISERROR(SEARCH($E$2,Séquences!$W$131)),"",AD33))&amp;" "&amp;IF(AE33="","",IF(ISERROR(SEARCH($E$2,Séquences!$W$175)),"",AE33))&amp;" "&amp;IF(AF33="","",IF(ISERROR(SEARCH($E$2,Séquences!$W$219)),"",AF33))&amp;" "&amp;IF(AG33="","",IF(ISERROR(SEARCH($E$2,Séquences!$W$263)),"",AG33))&amp;" "&amp;IF(AH33="","",IF(ISERROR(SEARCH($E$2,Séquences!$W$306)),"",AH33))&amp;" "&amp;IF(AI33="","",IF(ISERROR(SEARCH($E$2,Séquences!$W$349)),"",AI33))&amp;" "&amp;IF(AJ33="","",IF(ISERROR(SEARCH($E$2,Séquences!$W$392)),"",AJ33))&amp;" "&amp;IF(AK33="","",IF(ISERROR(SEARCH($E$2,Séquences!$W$435)),"",AK33)))</f>
        <v xml:space="preserve">         </v>
      </c>
      <c r="F33" s="430" t="str">
        <f>IF(ISERROR(SEARCH($F$3,C33)),".",IF(AB33="","",IF(ISERROR(SEARCH($F$2,Séquences!$W$44)),"",AB33))&amp;" "&amp;IF(AC33="","",IF(ISERROR(SEARCH($F$2,Séquences!$W$88)),"",AC33))&amp;" "&amp;IF(AD33="","",IF(ISERROR(SEARCH($F$2,Séquences!$W$131)),"",AD33))&amp;" "&amp;IF(AE33="","",IF(ISERROR(SEARCH($F$2,Séquences!$W$175)),"",AE33))&amp;" "&amp;IF(AF33="","",IF(ISERROR(SEARCH($F$2,Séquences!$W$219)),"",AF33))&amp;" "&amp;IF(AG33="","",IF(ISERROR(SEARCH($F$2,Séquences!$W$263)),"",AG33))&amp;" "&amp;IF(AH33="","",IF(ISERROR(SEARCH($F$2,Séquences!$W$306)),"",AH33))&amp;" "&amp;IF(AI33="","",IF(ISERROR(SEARCH($F$2,Séquences!$W$349)),"",AI33))&amp;" "&amp;IF(AJ33="","",IF(ISERROR(SEARCH($F$2,Séquences!$W$392)),"",AJ33))&amp;" "&amp;IF(AK33="","",IF(ISERROR(SEARCH($F$2,Séquences!$W$435)),"",AK33)))</f>
        <v>.</v>
      </c>
      <c r="G33" s="430" t="str">
        <f>IF(ISERROR(SEARCH($G$3,C33)),".",IF(AB33="","",IF(ISERROR(SEARCH($G$2,Séquences!$W$44)),"",AB33))&amp;" "&amp;IF(AC33="","",IF(ISERROR(SEARCH($G$2,Séquences!$W$88)),"",AC33))&amp;" "&amp;IF(AD33="","",IF(ISERROR(SEARCH($G$2,Séquences!$W$131)),"",AD33))&amp;" "&amp;IF(AE33="","",IF(ISERROR(SEARCH($G$2,Séquences!$W$175)),"",AE33))&amp;" "&amp;IF(AF33="","",IF(ISERROR(SEARCH($G$2,Séquences!$W$219)),"",AF33))&amp;" "&amp;IF(AG33="","",IF(ISERROR(SEARCH($G$2,Séquences!$W$263)),"",AG33))&amp;" "&amp;IF(AH33="","",IF(ISERROR(SEARCH($G$2,Séquences!$W$306)),"",AH33))&amp;" "&amp;IF(AI33="","",IF(ISERROR(SEARCH($G$2,Séquences!$W$349)),"",AI33))&amp;" "&amp;IF(AJ33="","",IF(ISERROR(SEARCH($G$2,Séquences!$W$392)),"",AJ33))&amp;" "&amp;IF(AK33="","",IF(ISERROR(SEARCH($G$2,Séquences!$W$435)),"",AK33)))</f>
        <v>.</v>
      </c>
      <c r="H33" s="430" t="str">
        <f>IF(ISERROR(SEARCH($H$3,C33)),".",IF(AB33="","",IF(ISERROR(SEARCH($H$2,Séquences!$W$44)),"",AB33))&amp;" "&amp;IF(AC33="","",IF(ISERROR(SEARCH($H$2,Séquences!$W$88)),"",AC33))&amp;" "&amp;IF(AD33="","",IF(ISERROR(SEARCH($H$2,Séquences!$W$131)),"",AD33))&amp;" "&amp;IF(AE33="","",IF(ISERROR(SEARCH($H$2,Séquences!$W$175)),"",AE33))&amp;" "&amp;IF(AF33="","",IF(ISERROR(SEARCH($H$2,Séquences!$W$219)),"",AF33))&amp;" "&amp;IF(AG33="","",IF(ISERROR(SEARCH($H$2,Séquences!$W$263)),"",AG33))&amp;" "&amp;IF(AH33="","",IF(ISERROR(SEARCH($H$2,Séquences!$W$306)),"",AH33))&amp;" "&amp;IF(AI33="","",IF(ISERROR(SEARCH($H$2,Séquences!$W$349)),"",AI33))&amp;" "&amp;IF(AJ33="","",IF(ISERROR(SEARCH($H$2,Séquences!$W$392)),"",AJ33))&amp;" "&amp;IF(AK33="","",IF(ISERROR(SEARCH($H$2,Séquences!$W$435)),"",AK33)))</f>
        <v>.</v>
      </c>
      <c r="I33" s="431" t="str">
        <f>IF(ISERROR(SEARCH($I$3,C33)),".",IF(AB33="","",IF(ISERROR(SEARCH($I$2,Séquences!$W$44)),"",AB33))&amp;" "&amp;IF(AC33="","",IF(ISERROR(SEARCH($I$2,Séquences!$W$88)),"",AC33))&amp;" "&amp;IF(AD33="","",IF(ISERROR(SEARCH($I$2,Séquences!$W$131)),"",AD33))&amp;" "&amp;IF(AE33="","",IF(ISERROR(SEARCH($I$2,Séquences!$W$175)),"",AE33))&amp;" "&amp;IF(AF33="","",IF(ISERROR(SEARCH($I$2,Séquences!$W$219)),"",AF33))&amp;" "&amp;IF(AG33="","",IF(ISERROR(SEARCH($I$2,Séquences!$W$263)),"",AG33))&amp;" "&amp;IF(AH33="","",IF(ISERROR(SEARCH($I$2,Séquences!$W$306)),"",AH33))&amp;" "&amp;IF(AI33="","",IF(ISERROR(SEARCH($I$2,Séquences!$W$349)),"",AI33))&amp;" "&amp;IF(AJ33="","",IF(ISERROR(SEARCH($I$2,Séquences!$W$392)),"",AJ33))&amp;" "&amp;IF(AK33="","",IF(ISERROR(SEARCH($I$2,Séquences!$W$435)),"",AK33)))</f>
        <v>.</v>
      </c>
      <c r="J33" s="365" t="str">
        <f>IF(ISERROR(SEARCH($J$3,C33)),".",IF(AB33="","",IF(ISERROR(SEARCH($J$2,Séquences!$W$44)),"",AB33))&amp;" "&amp;IF(AC33="","",IF(ISERROR(SEARCH($J$2,Séquences!$W$88)),"",AC33))&amp;" "&amp;IF(AD33="","",IF(ISERROR(SEARCH($J$2,Séquences!$W$131)),"",AD33))&amp;" "&amp;IF(AE33="","",IF(ISERROR(SEARCH($J$2,Séquences!$W$175)),"",AE33))&amp;" "&amp;IF(AF33="","",IF(ISERROR(SEARCH($J$2,Séquences!$W$219)),"",AF33))&amp;" "&amp;IF(AG33="","",IF(ISERROR(SEARCH($J$2,Séquences!$W$263)),"",AG33))&amp;" "&amp;IF(AH33="","",IF(ISERROR(SEARCH($J$2,Séquences!$W$306)),"",AH33))&amp;" "&amp;IF(AI33="","",IF(ISERROR(SEARCH($J$2,Séquences!$W$349)),"",AI33))&amp;" "&amp;IF(AJ33="","",IF(ISERROR(SEARCH($J$2,Séquences!$W$392)),"",AJ33))&amp;" "&amp;IF(AK33="","",IF(ISERROR(SEARCH($J$2,Séquences!$W$435)),"",AK33)))</f>
        <v>.</v>
      </c>
      <c r="K33" s="430" t="str">
        <f>IF(ISERROR(SEARCH($K$3,C33)),".",IF(AB33="","",IF(ISERROR(SEARCH($K$2,Séquences!$W$44)),"",AB33))&amp;" "&amp;IF(AC33="","",IF(ISERROR(SEARCH($K$2,Séquences!$W$88)),"",AC33))&amp;" "&amp;IF(AD33="","",IF(ISERROR(SEARCH($K$2,Séquences!$W$131)),"",AD33))&amp;" "&amp;IF(AE33="","",IF(ISERROR(SEARCH($K$2,Séquences!$W$175)),"",AE33))&amp;" "&amp;IF(AF33="","",IF(ISERROR(SEARCH($K$2,Séquences!$W$219)),"",AF33))&amp;" "&amp;IF(AG33="","",IF(ISERROR(SEARCH($K$2,Séquences!$W$263)),"",AG33))&amp;" "&amp;IF(AH33="","",IF(ISERROR(SEARCH($K$2,Séquences!$W$306)),"",AH33))&amp;" "&amp;IF(AI33="","",IF(ISERROR(SEARCH($K$2,Séquences!$W$349)),"",AI33))&amp;" "&amp;IF(AJ33="","",IF(ISERROR(SEARCH($K$2,Séquences!$W$392)),"",AJ33))&amp;" "&amp;IF(AK33="","",IF(ISERROR(SEARCH($K$2,Séquences!$W$435)),"",AK33)))</f>
        <v>.</v>
      </c>
      <c r="L33" s="430" t="str">
        <f>IF(ISERROR(SEARCH($L$3,C33)),".",IF(AB33="","",IF(ISERROR(SEARCH($L$2,Séquences!$W$44)),"",AB33))&amp;" "&amp;IF(AC33="","",IF(ISERROR(SEARCH($L$2,Séquences!$W$88)),"",AC33))&amp;" "&amp;IF(AD33="","",IF(ISERROR(SEARCH($L$2,Séquences!$W$131)),"",AD33))&amp;" "&amp;IF(AE33="","",IF(ISERROR(SEARCH($L$2,Séquences!$W$175)),"",AE33))&amp;" "&amp;IF(AF33="","",IF(ISERROR(SEARCH($L$2,Séquences!$W$219)),"",AF33))&amp;" "&amp;IF(AG33="","",IF(ISERROR(SEARCH($L$2,Séquences!$W$263)),"",AG33))&amp;" "&amp;IF(AH33="","",IF(ISERROR(SEARCH($L$2,Séquences!$W$306)),"",AH33))&amp;" "&amp;IF(AI33="","",IF(ISERROR(SEARCH($L$2,Séquences!$W$349)),"",AI33))&amp;" "&amp;IF(AJ33="","",IF(ISERROR(SEARCH($L$2,Séquences!$W$392)),"",AJ33))&amp;" "&amp;IF(AK33="","",IF(ISERROR(SEARCH($L$2,Séquences!$W$435)),"",AK33)))</f>
        <v>.</v>
      </c>
      <c r="M33" s="431" t="str">
        <f>IF(ISERROR(SEARCH($M$3,C33)),".",IF(AB33="","",IF(ISERROR(SEARCH($M$2,Séquences!$W$44)),"",AB33))&amp;" "&amp;IF(AC33="","",IF(ISERROR(SEARCH($M$2,Séquences!$W$88)),"",AC33))&amp;" "&amp;IF(AD33="","",IF(ISERROR(SEARCH($M$2,Séquences!$W$131)),"",AD33))&amp;" "&amp;IF(AE33="","",IF(ISERROR(SEARCH($M$2,Séquences!$W$175)),"",AE33))&amp;" "&amp;IF(AF33="","",IF(ISERROR(SEARCH($M$2,Séquences!$W$219)),"",AF33))&amp;" "&amp;IF(AG33="","",IF(ISERROR(SEARCH($M$2,Séquences!$W$263)),"",AG33))&amp;" "&amp;IF(AH33="","",IF(ISERROR(SEARCH($M$2,Séquences!$W$306)),"",AH33))&amp;" "&amp;IF(AI33="","",IF(ISERROR(SEARCH($M$2,Séquences!$W$349)),"",AI33))&amp;" "&amp;IF(AJ33="","",IF(ISERROR(SEARCH($M$2,Séquences!$W$392)),"",AJ33))&amp;" "&amp;IF(AK33="","",IF(ISERROR(SEARCH($M$2,Séquences!$W$435)),"",AK33)))</f>
        <v>.</v>
      </c>
      <c r="N33" s="365" t="str">
        <f>IF(ISERROR(SEARCH($N$3,C33)),".",IF(AB33="","",IF(ISERROR(SEARCH($N$2,Séquences!$W$44)),"",AB33))&amp;" "&amp;IF(AC33="","",IF(ISERROR(SEARCH($N$2,Séquences!$W$88)),"",AC33))&amp;" "&amp;IF(AD33="","",IF(ISERROR(SEARCH($N$2,Séquences!$W$131)),"",AD33))&amp;" "&amp;IF(AE33="","",IF(ISERROR(SEARCH($N$2,Séquences!$W$175)),"",AE33))&amp;" "&amp;IF(AF33="","",IF(ISERROR(SEARCH($N$2,Séquences!$W$219)),"",AF33))&amp;" "&amp;IF(AG33="","",IF(ISERROR(SEARCH($N$2,Séquences!$W$263)),"",AG33))&amp;" "&amp;IF(AH33="","",IF(ISERROR(SEARCH($N$2,Séquences!$W$306)),"",AH33))&amp;" "&amp;IF(AI33="","",IF(ISERROR(SEARCH($N$2,Séquences!$W$349)),"",AI33))&amp;" "&amp;IF(AJ33="","",IF(ISERROR(SEARCH($N$2,Séquences!$W$392)),"",AJ33))&amp;" "&amp;IF(AK33="","",IF(ISERROR(SEARCH($N$2,Séquences!$W$435)),"",AK33)))</f>
        <v>.</v>
      </c>
      <c r="O33" s="430" t="str">
        <f>IF(ISERROR(SEARCH($O$3,C33)),".",IF(AB33="","",IF(ISERROR(SEARCH($O$2,Séquences!$W$44)),"",AB33))&amp;" "&amp;IF(AC33="","",IF(ISERROR(SEARCH($O$2,Séquences!$W$88)),"",AC33))&amp;" "&amp;IF(AD33="","",IF(ISERROR(SEARCH($O$2,Séquences!$W$131)),"",AD33))&amp;" "&amp;IF(AE33="","",IF(ISERROR(SEARCH($O$2,Séquences!$W$175)),"",AE33))&amp;" "&amp;IF(AF33="","",IF(ISERROR(SEARCH($O$2,Séquences!$W$219)),"",AF33))&amp;" "&amp;IF(AG33="","",IF(ISERROR(SEARCH($O$2,Séquences!$W$263)),"",AG33))&amp;" "&amp;IF(AH33="","",IF(ISERROR(SEARCH($O$2,Séquences!$W$306)),"",AH33))&amp;" "&amp;IF(AI33="","",IF(ISERROR(SEARCH($O$2,Séquences!$W$349)),"",AI33))&amp;" "&amp;IF(AJ33="","",IF(ISERROR(SEARCH($O$2,Séquences!$W$392)),"",AJ33))&amp;" "&amp;IF(AK33="","",IF(ISERROR(SEARCH($O$2,Séquences!$W$435)),"",AK33)))</f>
        <v>.</v>
      </c>
      <c r="P33" s="430" t="str">
        <f>IF(ISERROR(SEARCH($P$3,C33)),".",IF(AB33="","",IF(ISERROR(SEARCH($P$2,Séquences!$W$44)),"",AB33))&amp;" "&amp;IF(AC33="","",IF(ISERROR(SEARCH($P$2,Séquences!$W$88)),"",AC33))&amp;" "&amp;IF(AD33="","",IF(ISERROR(SEARCH($P$2,Séquences!$W$131)),"",AD33))&amp;" "&amp;IF(AE33="","",IF(ISERROR(SEARCH($P$2,Séquences!$W$175)),"",AE33))&amp;" "&amp;IF(AF33="","",IF(ISERROR(SEARCH($P$2,Séquences!$W$219)),"",AF33))&amp;" "&amp;IF(AG33="","",IF(ISERROR(SEARCH($P$2,Séquences!$W$263)),"",AG33))&amp;" "&amp;IF(AH33="","",IF(ISERROR(SEARCH($P$2,Séquences!$W$306)),"",AH33))&amp;" "&amp;IF(AI33="","",IF(ISERROR(SEARCH($P$2,Séquences!$W$349)),"",AI33))&amp;" "&amp;IF(AJ33="","",IF(ISERROR(SEARCH($P$2,Séquences!$W$392)),"",AJ33))&amp;" "&amp;IF(AK33="","",IF(ISERROR(SEARCH($P$2,Séquences!$W$435)),"",AK33)))</f>
        <v>.</v>
      </c>
      <c r="Q33" s="431" t="str">
        <f>IF(ISERROR(SEARCH($Q$3,C33)),".",IF(AB33="","",IF(ISERROR(SEARCH($Q$2,Séquences!$W$44)),"",AB33))&amp;" "&amp;IF(AC33="","",IF(ISERROR(SEARCH($Q$2,Séquences!$W$88)),"",AC33))&amp;" "&amp;IF(AD33="","",IF(ISERROR(SEARCH($Q$2,Séquences!$W$131)),"",AD33))&amp;" "&amp;IF(AE33="","",IF(ISERROR(SEARCH($Q$2,Séquences!$W$175)),"",AE33))&amp;" "&amp;IF(AF33="","",IF(ISERROR(SEARCH($Q$2,Séquences!$W$219)),"",AF33))&amp;" "&amp;IF(AG33="","",IF(ISERROR(SEARCH($Q$2,Séquences!$W$263)),"",AG33))&amp;" "&amp;IF(AH33="","",IF(ISERROR(SEARCH($Q$2,Séquences!$W$306)),"",AH33))&amp;" "&amp;IF(AI33="","",IF(ISERROR(SEARCH($Q$2,Séquences!$W$349)),"",AI33))&amp;" "&amp;IF(AJ33="","",IF(ISERROR(SEARCH($Q$2,Séquences!$W$392)),"",AJ33))&amp;" "&amp;IF(AK33="","",IF(ISERROR(SEARCH($Q$2,Séquences!$W$435)),"",AK33)))</f>
        <v>.</v>
      </c>
      <c r="R33" s="365" t="str">
        <f>IF(ISERROR(SEARCH($R$3,C33)),".",IF(AB33="","",IF(ISERROR(SEARCH($R$2,Séquences!$W$44)),"",AB33))&amp;" "&amp;IF(AC33="","",IF(ISERROR(SEARCH($R$2,Séquences!$W$88)),"",AC33))&amp;" "&amp;IF(AD33="","",IF(ISERROR(SEARCH($R$2,Séquences!$W$131)),"",AD33))&amp;" "&amp;IF(AE33="","",IF(ISERROR(SEARCH($R$2,Séquences!$W$175)),"",AE33))&amp;" "&amp;IF(AF33="","",IF(ISERROR(SEARCH($R$2,Séquences!$W$219)),"",AF33))&amp;" "&amp;IF(AG33="","",IF(ISERROR(SEARCH($R$2,Séquences!$W$263)),"",AG33))&amp;" "&amp;IF(AH33="","",IF(ISERROR(SEARCH($R$2,Séquences!$W$306)),"",AH33))&amp;" "&amp;IF(AI33="","",IF(ISERROR(SEARCH($R$2,Séquences!$W$349)),"",AI33))&amp;" "&amp;IF(AJ33="","",IF(ISERROR(SEARCH($R$2,Séquences!$W$392)),"",AJ33))&amp;" "&amp;IF(AK33="","",IF(ISERROR(SEARCH($R$2,Séquences!$W$435)),"",AK33)))</f>
        <v>.</v>
      </c>
      <c r="S33" s="430" t="str">
        <f>IF(ISERROR(SEARCH($S$3,C33)),".",IF(AB33="","",IF(ISERROR(SEARCH($S$2,Séquences!$W$44)),"",AB33))&amp;" "&amp;IF(AC33="","",IF(ISERROR(SEARCH($S$2,Séquences!$W$88)),"",AC33))&amp;" "&amp;IF(AD33="","",IF(ISERROR(SEARCH($S$2,Séquences!$W$131)),"",AD33))&amp;" "&amp;IF(AE33="","",IF(ISERROR(SEARCH($S$2,Séquences!$W$175)),"",AE33))&amp;" "&amp;IF(AF33="","",IF(ISERROR(SEARCH($S$2,Séquences!$W$219)),"",AF33))&amp;" "&amp;IF(AG33="","",IF(ISERROR(SEARCH($S$2,Séquences!$W$263)),"",AG33))&amp;" "&amp;IF(AH33="","",IF(ISERROR(SEARCH($S$2,Séquences!$W$306)),"",AH33))&amp;" "&amp;IF(AI33="","",IF(ISERROR(SEARCH($S$2,Séquences!$W$349)),"",AI33))&amp;" "&amp;IF(AJ33="","",IF(ISERROR(SEARCH($S$2,Séquences!$W$392)),"",AJ33))&amp;" "&amp;IF(AK33="","",IF(ISERROR(SEARCH($S$2,Séquences!$W$435)),"",AK33)))</f>
        <v>.</v>
      </c>
      <c r="T33" s="431" t="str">
        <f>IF(ISERROR(SEARCH($T$3,C33)),".",IF(AB33="","",IF(ISERROR(SEARCH($T$2,Séquences!$W$44)),"",AB33))&amp;" "&amp;IF(AC33="","",IF(ISERROR(SEARCH($T$2,Séquences!$W$88)),"",AC33))&amp;" "&amp;IF(AD33="","",IF(ISERROR(SEARCH($T$2,Séquences!$W$131)),"",AD33))&amp;" "&amp;IF(AE33="","",IF(ISERROR(SEARCH($T$2,Séquences!$W$175)),"",AE33))&amp;" "&amp;IF(AF33="","",IF(ISERROR(SEARCH($T$2,Séquences!$W$219)),"",AF33))&amp;" "&amp;IF(AG33="","",IF(ISERROR(SEARCH($T$2,Séquences!$W$263)),"",AG33))&amp;" "&amp;IF(AH33="","",IF(ISERROR(SEARCH($T$2,Séquences!$W$306)),"",AH33))&amp;" "&amp;IF(AI33="","",IF(ISERROR(SEARCH($T$2,Séquences!$W$349)),"",AI33))&amp;" "&amp;IF(AJ33="","",IF(ISERROR(SEARCH($T$2,Séquences!$W$392)),"",AJ33))&amp;" "&amp;IF(AK33="","",IF(ISERROR(SEARCH($T$2,Séquences!$W$435)),"",AK33)))</f>
        <v>.</v>
      </c>
      <c r="U33" s="365" t="str">
        <f>IF(ISERROR(SEARCH($U$3,C33)),".",IF(AB33="","",IF(ISERROR(SEARCH($U$2,Séquences!$W$44)),"",AB33))&amp;" "&amp;IF(AC33="","",IF(ISERROR(SEARCH($U$2,Séquences!$W$88)),"",AC33))&amp;" "&amp;IF(AD33="","",IF(ISERROR(SEARCH($U$2,Séquences!$W$131)),"",AD33))&amp;" "&amp;IF(AE33="","",IF(ISERROR(SEARCH($U$2,Séquences!$W$175)),"",AE33))&amp;" "&amp;IF(AF33="","",IF(ISERROR(SEARCH($U$2,Séquences!$W$219)),"",AF33))&amp;" "&amp;IF(AG33="","",IF(ISERROR(SEARCH($U$2,Séquences!$W$263)),"",AG33))&amp;" "&amp;IF(AH33="","",IF(ISERROR(SEARCH($U$2,Séquences!$W$306)),"",AH33))&amp;" "&amp;IF(AI33="","",IF(ISERROR(SEARCH($U$2,Séquences!$W$349)),"",AI33))&amp;" "&amp;IF(AJ33="","",IF(ISERROR(SEARCH($U$2,Séquences!$W$392)),"",AJ33))&amp;" "&amp;IF(AK33="","",IF(ISERROR(SEARCH($U$2,Séquences!$W$435)),"",AK33)))</f>
        <v xml:space="preserve">         </v>
      </c>
      <c r="V33" s="430" t="str">
        <f>IF(ISERROR(SEARCH($V$3,C33)),".",IF(AB33="","",IF(ISERROR(SEARCH($V$2,Séquences!$W$44)),"",AB33))&amp;" "&amp;IF(AC33="","",IF(ISERROR(SEARCH($V$2,Séquences!$W$88)),"",AC33))&amp;" "&amp;IF(AD33="","",IF(ISERROR(SEARCH($V$2,Séquences!$W$131)),"",AD33))&amp;" "&amp;IF(AE33="","",IF(ISERROR(SEARCH($V$2,Séquences!$W$175)),"",AE33))&amp;" "&amp;IF(AF33="","",IF(ISERROR(SEARCH($V$2,Séquences!$W$219)),"",AF33))&amp;" "&amp;IF(AG33="","",IF(ISERROR(SEARCH($V$2,Séquences!$W$263)),"",AG33))&amp;" "&amp;IF(AH33="","",IF(ISERROR(SEARCH($V$2,Séquences!$W$306)),"",AH33))&amp;" "&amp;IF(AI33="","",IF(ISERROR(SEARCH($V$2,Séquences!$W$349)),"",AI33))&amp;" "&amp;IF(AJ33="","",IF(ISERROR(SEARCH($V$2,Séquences!$W$392)),"",AJ33))&amp;" "&amp;IF(AK33="","",IF(ISERROR(SEARCH($V$2,Séquences!$W$435)),"",AK33)))</f>
        <v>.</v>
      </c>
      <c r="W33" s="431" t="str">
        <f>IF(ISERROR(SEARCH($W$3,C33)),".",IF(AB33="","",IF(ISERROR(SEARCH($W$2,Séquences!$W$44)),"",AB33))&amp;" "&amp;IF(AC33="","",IF(ISERROR(SEARCH($W$2,Séquences!$W$88)),"",AC33))&amp;" "&amp;IF(AD33="","",IF(ISERROR(SEARCH($W$2,Séquences!$W$131)),"",AD33))&amp;" "&amp;IF(AE33="","",IF(ISERROR(SEARCH($W$2,Séquences!$W$175)),"",AE33))&amp;" "&amp;IF(AF33="","",IF(ISERROR(SEARCH($W$2,Séquences!$W$219)),"",AF33))&amp;" "&amp;IF(AG33="","",IF(ISERROR(SEARCH($W$2,Séquences!$W$263)),"",AG33))&amp;" "&amp;IF(AH33="","",IF(ISERROR(SEARCH($W$2,Séquences!$W$306)),"",AH33))&amp;" "&amp;IF(AI33="","",IF(ISERROR(SEARCH($W$2,Séquences!$W$349)),"",AI33))&amp;" "&amp;IF(AJ33="","",IF(ISERROR(SEARCH($W$2,Séquences!$W$392)),"",AJ33))&amp;" "&amp;IF(AK33="","",IF(ISERROR(SEARCH($W$2,Séquences!$W$435)),"",AK33)))</f>
        <v>.</v>
      </c>
      <c r="X33" s="365" t="str">
        <f>IF(ISERROR(SEARCH($X$3,C33)),".",IF(AB33="","",IF(ISERROR(SEARCH($X$2,Séquences!$W$44)),"",AB33))&amp;" "&amp;IF(AC33="","",IF(ISERROR(SEARCH($X$2,Séquences!$W$88)),"",AC33))&amp;" "&amp;IF(AD33="","",IF(ISERROR(SEARCH($X$2,Séquences!$W$131)),"",AD33))&amp;" "&amp;IF(AE33="","",IF(ISERROR(SEARCH($X$2,Séquences!$W$175)),"",AE33))&amp;" "&amp;IF(AF33="","",IF(ISERROR(SEARCH($X$2,Séquences!$W$219)),"",AF33))&amp;" "&amp;IF(AG33="","",IF(ISERROR(SEARCH($X$2,Séquences!$W$263)),"",AG33))&amp;" "&amp;IF(AH33="","",IF(ISERROR(SEARCH($X$2,Séquences!$W$306)),"",AH33))&amp;" "&amp;IF(AI33="","",IF(ISERROR(SEARCH($X$2,Séquences!$W$349)),"",AI33))&amp;" "&amp;IF(AJ33="","",IF(ISERROR(SEARCH($X$2,Séquences!$W$392)),"",AJ33))&amp;" "&amp;IF(AK33="","",IF(ISERROR(SEARCH($X$2,Séquences!$W$435)),"",AK33)))</f>
        <v>.</v>
      </c>
      <c r="Y33" s="430" t="str">
        <f>IF(ISERROR(SEARCH($Y$3,C33)),".",IF(AB33="","",IF(ISERROR(SEARCH($Y$2,Séquences!$W$44)),"",AB33))&amp;" "&amp;IF(AC33="","",IF(ISERROR(SEARCH($Y$2,Séquences!$W$88)),"",AC33))&amp;" "&amp;IF(AD33="","",IF(ISERROR(SEARCH($Y$2,Séquences!$W$131)),"",AD33))&amp;" "&amp;IF(AE33="","",IF(ISERROR(SEARCH($Y$2,Séquences!$W$175)),"",AE33))&amp;" "&amp;IF(AF33="","",IF(ISERROR(SEARCH($Y$2,Séquences!$W$219)),"",AF33))&amp;" "&amp;IF(AG33="","",IF(ISERROR(SEARCH($Y$2,Séquences!$W$263)),"",AG33))&amp;" "&amp;IF(AH33="","",IF(ISERROR(SEARCH($Y$2,Séquences!$W$306)),"",AH33))&amp;" "&amp;IF(AI33="","",IF(ISERROR(SEARCH($Y$2,Séquences!$W$349)),"",AI33))&amp;" "&amp;IF(AJ33="","",IF(ISERROR(SEARCH($Y$2,Séquences!$W$392)),"",AJ33))&amp;" "&amp;IF(AK33="","",IF(ISERROR(SEARCH($Y$2,Séquences!$W$435)),"",AK33)))</f>
        <v xml:space="preserve">         </v>
      </c>
      <c r="Z33" s="430" t="str">
        <f>IF(ISERROR(SEARCH($Z$3,C33)),".",IF(AB33="","",IF(ISERROR(SEARCH($Z$2,Séquences!$W$44)),"",AB33))&amp;" "&amp;IF(AC33="","",IF(ISERROR(SEARCH($Z$2,Séquences!$W$88)),"",AC33))&amp;" "&amp;IF(AD33="","",IF(ISERROR(SEARCH($Z$2,Séquences!$W$131)),"",AD33))&amp;" "&amp;IF(AE33="","",IF(ISERROR(SEARCH($Z$2,Séquences!$W$175)),"",AE33))&amp;" "&amp;IF(AF33="","",IF(ISERROR(SEARCH($Z$2,Séquences!$W$219)),"",AF33))&amp;" "&amp;IF(AG33="","",IF(ISERROR(SEARCH($Z$2,Séquences!$W$263)),"",AG33))&amp;" "&amp;IF(AH33="","",IF(ISERROR(SEARCH($Z$2,Séquences!$W$306)),"",AH33))&amp;" "&amp;IF(AI33="","",IF(ISERROR(SEARCH($Z$2,Séquences!$W$349)),"",AI33))&amp;" "&amp;IF(AJ33="","",IF(ISERROR(SEARCH($Z$2,Séquences!$W$392)),"",AJ33))&amp;" "&amp;IF(AK33="","",IF(ISERROR(SEARCH($Z$2,Séquences!$W$435)),"",AK33)))</f>
        <v>.</v>
      </c>
      <c r="AA33" s="206">
        <f t="shared" si="2"/>
        <v>22</v>
      </c>
      <c r="AB33" s="207" t="str">
        <f>IF(ISERROR(SEARCH($A$31,Séquences!$W$44)),"",IF(ISERROR(SEARCH(A33,Séquences!$W$44)),"",Séquences!$X$44))</f>
        <v/>
      </c>
      <c r="AC33" s="207" t="str">
        <f>IF(ISERROR(SEARCH($A$31,Séquences!$W$88)),"",IF(ISERROR(SEARCH(A33,Séquences!$W$88)),"",Séquences!$X$88))</f>
        <v/>
      </c>
      <c r="AD33" s="207" t="str">
        <f>IF(ISERROR(SEARCH($A$31,Séquences!$W$131)),"",IF(ISERROR(SEARCH(A33,Séquences!$W$131)),"",Séquences!$X$131))</f>
        <v/>
      </c>
      <c r="AE33" s="207" t="str">
        <f>IF(ISERROR(SEARCH($A$31,Séquences!$W$175)),"",IF(ISERROR(SEARCH(A33,Séquences!$W$175)),"",Séquences!$X$175))</f>
        <v/>
      </c>
      <c r="AF33" s="207" t="str">
        <f>IF(ISERROR(SEARCH($A$31,Séquences!$W$263)),"",IF(ISERROR(SEARCH(A33,Séquences!$W$263)),"",Séquences!$X$263))</f>
        <v/>
      </c>
      <c r="AG33" s="207" t="str">
        <f>IF(ISERROR(SEARCH($A$31,Séquences!$W$263)),"",IF(ISERROR(SEARCH(A33,Séquences!$W$263)),"",Séquences!$X$326))</f>
        <v/>
      </c>
      <c r="AH33" s="207" t="str">
        <f>IF(ISERROR(SEARCH($A$31,Séquences!$W$349)),"",IF(ISERROR(SEARCH(A33,Séquences!$W$349)),"",Séquences!$X$349))</f>
        <v/>
      </c>
      <c r="AI33" s="207" t="str">
        <f>IF(ISERROR(SEARCH($A$31,Séquences!$W$392)),"",IF(ISERROR(SEARCH(A33,Séquences!$W$392)),"",Séquences!$X$392))</f>
        <v/>
      </c>
      <c r="AJ33" s="207" t="str">
        <f>IF(ISERROR(SEARCH($A$31,Séquences!$W$435)),"",IF(ISERROR(SEARCH(B33,Séquences!$W$435)),"",Séquences!$X$435))</f>
        <v/>
      </c>
    </row>
    <row r="34" spans="1:368" ht="39" customHeight="1">
      <c r="A34" s="212" t="s">
        <v>883</v>
      </c>
      <c r="B34" s="209" t="s">
        <v>882</v>
      </c>
      <c r="C34" s="340" t="str">
        <f>'Objectifs et Compétences'!I30</f>
        <v>1.5. / 3.3. / 4.1. / 4.2. / 4.3. / 5.1. / 5.2. / 6.2.</v>
      </c>
      <c r="D34" s="208" t="s">
        <v>835</v>
      </c>
      <c r="E34" s="429" t="str">
        <f>IF(ISERROR(SEARCH($E$3,C34)),".",IF(AB34="","",IF(ISERROR(SEARCH($E$2,Séquences!$W$44)),"",AB34))&amp;" "&amp;IF(AC34="","",IF(ISERROR(SEARCH($E$2,Séquences!$W$88)),"",AC34))&amp;" "&amp;IF(AD34="","",IF(ISERROR(SEARCH($E$2,Séquences!$W$131)),"",AD34))&amp;" "&amp;IF(AE34="","",IF(ISERROR(SEARCH($E$2,Séquences!$W$175)),"",AE34))&amp;" "&amp;IF(AF34="","",IF(ISERROR(SEARCH($E$2,Séquences!$W$219)),"",AF34))&amp;" "&amp;IF(AG34="","",IF(ISERROR(SEARCH($E$2,Séquences!$W$263)),"",AG34))&amp;" "&amp;IF(AH34="","",IF(ISERROR(SEARCH($E$2,Séquences!$W$306)),"",AH34))&amp;" "&amp;IF(AI34="","",IF(ISERROR(SEARCH($E$2,Séquences!$W$349)),"",AI34))&amp;" "&amp;IF(AJ34="","",IF(ISERROR(SEARCH($E$2,Séquences!$W$392)),"",AJ34))&amp;" "&amp;IF(AK34="","",IF(ISERROR(SEARCH($E$2,Séquences!$W$435)),"",AK34)))</f>
        <v>.</v>
      </c>
      <c r="F34" s="430" t="str">
        <f>IF(ISERROR(SEARCH($F$3,C34)),".",IF(AB34="","",IF(ISERROR(SEARCH($F$2,Séquences!$W$44)),"",AB34))&amp;" "&amp;IF(AC34="","",IF(ISERROR(SEARCH($F$2,Séquences!$W$88)),"",AC34))&amp;" "&amp;IF(AD34="","",IF(ISERROR(SEARCH($F$2,Séquences!$W$131)),"",AD34))&amp;" "&amp;IF(AE34="","",IF(ISERROR(SEARCH($F$2,Séquences!$W$175)),"",AE34))&amp;" "&amp;IF(AF34="","",IF(ISERROR(SEARCH($F$2,Séquences!$W$219)),"",AF34))&amp;" "&amp;IF(AG34="","",IF(ISERROR(SEARCH($F$2,Séquences!$W$263)),"",AG34))&amp;" "&amp;IF(AH34="","",IF(ISERROR(SEARCH($F$2,Séquences!$W$306)),"",AH34))&amp;" "&amp;IF(AI34="","",IF(ISERROR(SEARCH($F$2,Séquences!$W$349)),"",AI34))&amp;" "&amp;IF(AJ34="","",IF(ISERROR(SEARCH($F$2,Séquences!$W$392)),"",AJ34))&amp;" "&amp;IF(AK34="","",IF(ISERROR(SEARCH($F$2,Séquences!$W$435)),"",AK34)))</f>
        <v>.</v>
      </c>
      <c r="G34" s="430" t="str">
        <f>IF(ISERROR(SEARCH($G$3,C34)),".",IF(AB34="","",IF(ISERROR(SEARCH($G$2,Séquences!$W$44)),"",AB34))&amp;" "&amp;IF(AC34="","",IF(ISERROR(SEARCH($G$2,Séquences!$W$88)),"",AC34))&amp;" "&amp;IF(AD34="","",IF(ISERROR(SEARCH($G$2,Séquences!$W$131)),"",AD34))&amp;" "&amp;IF(AE34="","",IF(ISERROR(SEARCH($G$2,Séquences!$W$175)),"",AE34))&amp;" "&amp;IF(AF34="","",IF(ISERROR(SEARCH($G$2,Séquences!$W$219)),"",AF34))&amp;" "&amp;IF(AG34="","",IF(ISERROR(SEARCH($G$2,Séquences!$W$263)),"",AG34))&amp;" "&amp;IF(AH34="","",IF(ISERROR(SEARCH($G$2,Séquences!$W$306)),"",AH34))&amp;" "&amp;IF(AI34="","",IF(ISERROR(SEARCH($G$2,Séquences!$W$349)),"",AI34))&amp;" "&amp;IF(AJ34="","",IF(ISERROR(SEARCH($G$2,Séquences!$W$392)),"",AJ34))&amp;" "&amp;IF(AK34="","",IF(ISERROR(SEARCH($G$2,Séquences!$W$435)),"",AK34)))</f>
        <v>.</v>
      </c>
      <c r="H34" s="430" t="str">
        <f>IF(ISERROR(SEARCH($H$3,C34)),".",IF(AB34="","",IF(ISERROR(SEARCH($H$2,Séquences!$W$44)),"",AB34))&amp;" "&amp;IF(AC34="","",IF(ISERROR(SEARCH($H$2,Séquences!$W$88)),"",AC34))&amp;" "&amp;IF(AD34="","",IF(ISERROR(SEARCH($H$2,Séquences!$W$131)),"",AD34))&amp;" "&amp;IF(AE34="","",IF(ISERROR(SEARCH($H$2,Séquences!$W$175)),"",AE34))&amp;" "&amp;IF(AF34="","",IF(ISERROR(SEARCH($H$2,Séquences!$W$219)),"",AF34))&amp;" "&amp;IF(AG34="","",IF(ISERROR(SEARCH($H$2,Séquences!$W$263)),"",AG34))&amp;" "&amp;IF(AH34="","",IF(ISERROR(SEARCH($H$2,Séquences!$W$306)),"",AH34))&amp;" "&amp;IF(AI34="","",IF(ISERROR(SEARCH($H$2,Séquences!$W$349)),"",AI34))&amp;" "&amp;IF(AJ34="","",IF(ISERROR(SEARCH($H$2,Séquences!$W$392)),"",AJ34))&amp;" "&amp;IF(AK34="","",IF(ISERROR(SEARCH($H$2,Séquences!$W$435)),"",AK34)))</f>
        <v>.</v>
      </c>
      <c r="I34" s="431" t="str">
        <f>IF(ISERROR(SEARCH($I$3,C34)),".",IF(AB34="","",IF(ISERROR(SEARCH($I$2,Séquences!$W$44)),"",AB34))&amp;" "&amp;IF(AC34="","",IF(ISERROR(SEARCH($I$2,Séquences!$W$88)),"",AC34))&amp;" "&amp;IF(AD34="","",IF(ISERROR(SEARCH($I$2,Séquences!$W$131)),"",AD34))&amp;" "&amp;IF(AE34="","",IF(ISERROR(SEARCH($I$2,Séquences!$W$175)),"",AE34))&amp;" "&amp;IF(AF34="","",IF(ISERROR(SEARCH($I$2,Séquences!$W$219)),"",AF34))&amp;" "&amp;IF(AG34="","",IF(ISERROR(SEARCH($I$2,Séquences!$W$263)),"",AG34))&amp;" "&amp;IF(AH34="","",IF(ISERROR(SEARCH($I$2,Séquences!$W$306)),"",AH34))&amp;" "&amp;IF(AI34="","",IF(ISERROR(SEARCH($I$2,Séquences!$W$349)),"",AI34))&amp;" "&amp;IF(AJ34="","",IF(ISERROR(SEARCH($I$2,Séquences!$W$392)),"",AJ34))&amp;" "&amp;IF(AK34="","",IF(ISERROR(SEARCH($I$2,Séquences!$W$435)),"",AK34)))</f>
        <v xml:space="preserve">         </v>
      </c>
      <c r="J34" s="365" t="str">
        <f>IF(ISERROR(SEARCH($J$3,C34)),".",IF(AB34="","",IF(ISERROR(SEARCH($J$2,Séquences!$W$44)),"",AB34))&amp;" "&amp;IF(AC34="","",IF(ISERROR(SEARCH($J$2,Séquences!$W$88)),"",AC34))&amp;" "&amp;IF(AD34="","",IF(ISERROR(SEARCH($J$2,Séquences!$W$131)),"",AD34))&amp;" "&amp;IF(AE34="","",IF(ISERROR(SEARCH($J$2,Séquences!$W$175)),"",AE34))&amp;" "&amp;IF(AF34="","",IF(ISERROR(SEARCH($J$2,Séquences!$W$219)),"",AF34))&amp;" "&amp;IF(AG34="","",IF(ISERROR(SEARCH($J$2,Séquences!$W$263)),"",AG34))&amp;" "&amp;IF(AH34="","",IF(ISERROR(SEARCH($J$2,Séquences!$W$306)),"",AH34))&amp;" "&amp;IF(AI34="","",IF(ISERROR(SEARCH($J$2,Séquences!$W$349)),"",AI34))&amp;" "&amp;IF(AJ34="","",IF(ISERROR(SEARCH($J$2,Séquences!$W$392)),"",AJ34))&amp;" "&amp;IF(AK34="","",IF(ISERROR(SEARCH($J$2,Séquences!$W$435)),"",AK34)))</f>
        <v>.</v>
      </c>
      <c r="K34" s="430" t="str">
        <f>IF(ISERROR(SEARCH($K$3,C34)),".",IF(AB34="","",IF(ISERROR(SEARCH($K$2,Séquences!$W$44)),"",AB34))&amp;" "&amp;IF(AC34="","",IF(ISERROR(SEARCH($K$2,Séquences!$W$88)),"",AC34))&amp;" "&amp;IF(AD34="","",IF(ISERROR(SEARCH($K$2,Séquences!$W$131)),"",AD34))&amp;" "&amp;IF(AE34="","",IF(ISERROR(SEARCH($K$2,Séquences!$W$175)),"",AE34))&amp;" "&amp;IF(AF34="","",IF(ISERROR(SEARCH($K$2,Séquences!$W$219)),"",AF34))&amp;" "&amp;IF(AG34="","",IF(ISERROR(SEARCH($K$2,Séquences!$W$263)),"",AG34))&amp;" "&amp;IF(AH34="","",IF(ISERROR(SEARCH($K$2,Séquences!$W$306)),"",AH34))&amp;" "&amp;IF(AI34="","",IF(ISERROR(SEARCH($K$2,Séquences!$W$349)),"",AI34))&amp;" "&amp;IF(AJ34="","",IF(ISERROR(SEARCH($K$2,Séquences!$W$392)),"",AJ34))&amp;" "&amp;IF(AK34="","",IF(ISERROR(SEARCH($K$2,Séquences!$W$435)),"",AK34)))</f>
        <v>.</v>
      </c>
      <c r="L34" s="430" t="str">
        <f>IF(ISERROR(SEARCH($L$3,C34)),".",IF(AB34="","",IF(ISERROR(SEARCH($L$2,Séquences!$W$44)),"",AB34))&amp;" "&amp;IF(AC34="","",IF(ISERROR(SEARCH($L$2,Séquences!$W$88)),"",AC34))&amp;" "&amp;IF(AD34="","",IF(ISERROR(SEARCH($L$2,Séquences!$W$131)),"",AD34))&amp;" "&amp;IF(AE34="","",IF(ISERROR(SEARCH($L$2,Séquences!$W$175)),"",AE34))&amp;" "&amp;IF(AF34="","",IF(ISERROR(SEARCH($L$2,Séquences!$W$219)),"",AF34))&amp;" "&amp;IF(AG34="","",IF(ISERROR(SEARCH($L$2,Séquences!$W$263)),"",AG34))&amp;" "&amp;IF(AH34="","",IF(ISERROR(SEARCH($L$2,Séquences!$W$306)),"",AH34))&amp;" "&amp;IF(AI34="","",IF(ISERROR(SEARCH($L$2,Séquences!$W$349)),"",AI34))&amp;" "&amp;IF(AJ34="","",IF(ISERROR(SEARCH($L$2,Séquences!$W$392)),"",AJ34))&amp;" "&amp;IF(AK34="","",IF(ISERROR(SEARCH($L$2,Séquences!$W$435)),"",AK34)))</f>
        <v>.</v>
      </c>
      <c r="M34" s="431" t="str">
        <f>IF(ISERROR(SEARCH($M$3,C34)),".",IF(AB34="","",IF(ISERROR(SEARCH($M$2,Séquences!$W$44)),"",AB34))&amp;" "&amp;IF(AC34="","",IF(ISERROR(SEARCH($M$2,Séquences!$W$88)),"",AC34))&amp;" "&amp;IF(AD34="","",IF(ISERROR(SEARCH($M$2,Séquences!$W$131)),"",AD34))&amp;" "&amp;IF(AE34="","",IF(ISERROR(SEARCH($M$2,Séquences!$W$175)),"",AE34))&amp;" "&amp;IF(AF34="","",IF(ISERROR(SEARCH($M$2,Séquences!$W$219)),"",AF34))&amp;" "&amp;IF(AG34="","",IF(ISERROR(SEARCH($M$2,Séquences!$W$263)),"",AG34))&amp;" "&amp;IF(AH34="","",IF(ISERROR(SEARCH($M$2,Séquences!$W$306)),"",AH34))&amp;" "&amp;IF(AI34="","",IF(ISERROR(SEARCH($M$2,Séquences!$W$349)),"",AI34))&amp;" "&amp;IF(AJ34="","",IF(ISERROR(SEARCH($M$2,Séquences!$W$392)),"",AJ34))&amp;" "&amp;IF(AK34="","",IF(ISERROR(SEARCH($M$2,Séquences!$W$435)),"",AK34)))</f>
        <v>.</v>
      </c>
      <c r="N34" s="365" t="str">
        <f>IF(ISERROR(SEARCH($N$3,C34)),".",IF(AB34="","",IF(ISERROR(SEARCH($N$2,Séquences!$W$44)),"",AB34))&amp;" "&amp;IF(AC34="","",IF(ISERROR(SEARCH($N$2,Séquences!$W$88)),"",AC34))&amp;" "&amp;IF(AD34="","",IF(ISERROR(SEARCH($N$2,Séquences!$W$131)),"",AD34))&amp;" "&amp;IF(AE34="","",IF(ISERROR(SEARCH($N$2,Séquences!$W$175)),"",AE34))&amp;" "&amp;IF(AF34="","",IF(ISERROR(SEARCH($N$2,Séquences!$W$219)),"",AF34))&amp;" "&amp;IF(AG34="","",IF(ISERROR(SEARCH($N$2,Séquences!$W$263)),"",AG34))&amp;" "&amp;IF(AH34="","",IF(ISERROR(SEARCH($N$2,Séquences!$W$306)),"",AH34))&amp;" "&amp;IF(AI34="","",IF(ISERROR(SEARCH($N$2,Séquences!$W$349)),"",AI34))&amp;" "&amp;IF(AJ34="","",IF(ISERROR(SEARCH($N$2,Séquences!$W$392)),"",AJ34))&amp;" "&amp;IF(AK34="","",IF(ISERROR(SEARCH($N$2,Séquences!$W$435)),"",AK34)))</f>
        <v>.</v>
      </c>
      <c r="O34" s="430" t="str">
        <f>IF(ISERROR(SEARCH($O$3,C34)),".",IF(AB34="","",IF(ISERROR(SEARCH($O$2,Séquences!$W$44)),"",AB34))&amp;" "&amp;IF(AC34="","",IF(ISERROR(SEARCH($O$2,Séquences!$W$88)),"",AC34))&amp;" "&amp;IF(AD34="","",IF(ISERROR(SEARCH($O$2,Séquences!$W$131)),"",AD34))&amp;" "&amp;IF(AE34="","",IF(ISERROR(SEARCH($O$2,Séquences!$W$175)),"",AE34))&amp;" "&amp;IF(AF34="","",IF(ISERROR(SEARCH($O$2,Séquences!$W$219)),"",AF34))&amp;" "&amp;IF(AG34="","",IF(ISERROR(SEARCH($O$2,Séquences!$W$263)),"",AG34))&amp;" "&amp;IF(AH34="","",IF(ISERROR(SEARCH($O$2,Séquences!$W$306)),"",AH34))&amp;" "&amp;IF(AI34="","",IF(ISERROR(SEARCH($O$2,Séquences!$W$349)),"",AI34))&amp;" "&amp;IF(AJ34="","",IF(ISERROR(SEARCH($O$2,Séquences!$W$392)),"",AJ34))&amp;" "&amp;IF(AK34="","",IF(ISERROR(SEARCH($O$2,Séquences!$W$435)),"",AK34)))</f>
        <v>.</v>
      </c>
      <c r="P34" s="430" t="str">
        <f>IF(ISERROR(SEARCH($P$3,C34)),".",IF(AB34="","",IF(ISERROR(SEARCH($P$2,Séquences!$W$44)),"",AB34))&amp;" "&amp;IF(AC34="","",IF(ISERROR(SEARCH($P$2,Séquences!$W$88)),"",AC34))&amp;" "&amp;IF(AD34="","",IF(ISERROR(SEARCH($P$2,Séquences!$W$131)),"",AD34))&amp;" "&amp;IF(AE34="","",IF(ISERROR(SEARCH($P$2,Séquences!$W$175)),"",AE34))&amp;" "&amp;IF(AF34="","",IF(ISERROR(SEARCH($P$2,Séquences!$W$219)),"",AF34))&amp;" "&amp;IF(AG34="","",IF(ISERROR(SEARCH($P$2,Séquences!$W$263)),"",AG34))&amp;" "&amp;IF(AH34="","",IF(ISERROR(SEARCH($P$2,Séquences!$W$306)),"",AH34))&amp;" "&amp;IF(AI34="","",IF(ISERROR(SEARCH($P$2,Séquences!$W$349)),"",AI34))&amp;" "&amp;IF(AJ34="","",IF(ISERROR(SEARCH($P$2,Séquences!$W$392)),"",AJ34))&amp;" "&amp;IF(AK34="","",IF(ISERROR(SEARCH($P$2,Séquences!$W$435)),"",AK34)))</f>
        <v xml:space="preserve">         </v>
      </c>
      <c r="Q34" s="431" t="str">
        <f>IF(ISERROR(SEARCH($Q$3,C34)),".",IF(AB34="","",IF(ISERROR(SEARCH($Q$2,Séquences!$W$44)),"",AB34))&amp;" "&amp;IF(AC34="","",IF(ISERROR(SEARCH($Q$2,Séquences!$W$88)),"",AC34))&amp;" "&amp;IF(AD34="","",IF(ISERROR(SEARCH($Q$2,Séquences!$W$131)),"",AD34))&amp;" "&amp;IF(AE34="","",IF(ISERROR(SEARCH($Q$2,Séquences!$W$175)),"",AE34))&amp;" "&amp;IF(AF34="","",IF(ISERROR(SEARCH($Q$2,Séquences!$W$219)),"",AF34))&amp;" "&amp;IF(AG34="","",IF(ISERROR(SEARCH($Q$2,Séquences!$W$263)),"",AG34))&amp;" "&amp;IF(AH34="","",IF(ISERROR(SEARCH($Q$2,Séquences!$W$306)),"",AH34))&amp;" "&amp;IF(AI34="","",IF(ISERROR(SEARCH($Q$2,Séquences!$W$349)),"",AI34))&amp;" "&amp;IF(AJ34="","",IF(ISERROR(SEARCH($Q$2,Séquences!$W$392)),"",AJ34))&amp;" "&amp;IF(AK34="","",IF(ISERROR(SEARCH($Q$2,Séquences!$W$435)),"",AK34)))</f>
        <v>.</v>
      </c>
      <c r="R34" s="365" t="str">
        <f>IF(ISERROR(SEARCH($R$3,C34)),".",IF(AB34="","",IF(ISERROR(SEARCH($R$2,Séquences!$W$44)),"",AB34))&amp;" "&amp;IF(AC34="","",IF(ISERROR(SEARCH($R$2,Séquences!$W$88)),"",AC34))&amp;" "&amp;IF(AD34="","",IF(ISERROR(SEARCH($R$2,Séquences!$W$131)),"",AD34))&amp;" "&amp;IF(AE34="","",IF(ISERROR(SEARCH($R$2,Séquences!$W$175)),"",AE34))&amp;" "&amp;IF(AF34="","",IF(ISERROR(SEARCH($R$2,Séquences!$W$219)),"",AF34))&amp;" "&amp;IF(AG34="","",IF(ISERROR(SEARCH($R$2,Séquences!$W$263)),"",AG34))&amp;" "&amp;IF(AH34="","",IF(ISERROR(SEARCH($R$2,Séquences!$W$306)),"",AH34))&amp;" "&amp;IF(AI34="","",IF(ISERROR(SEARCH($R$2,Séquences!$W$349)),"",AI34))&amp;" "&amp;IF(AJ34="","",IF(ISERROR(SEARCH($R$2,Séquences!$W$392)),"",AJ34))&amp;" "&amp;IF(AK34="","",IF(ISERROR(SEARCH($R$2,Séquences!$W$435)),"",AK34)))</f>
        <v xml:space="preserve">         </v>
      </c>
      <c r="S34" s="430" t="str">
        <f>IF(ISERROR(SEARCH($S$3,C34)),".",IF(AB34="","",IF(ISERROR(SEARCH($S$2,Séquences!$W$44)),"",AB34))&amp;" "&amp;IF(AC34="","",IF(ISERROR(SEARCH($S$2,Séquences!$W$88)),"",AC34))&amp;" "&amp;IF(AD34="","",IF(ISERROR(SEARCH($S$2,Séquences!$W$131)),"",AD34))&amp;" "&amp;IF(AE34="","",IF(ISERROR(SEARCH($S$2,Séquences!$W$175)),"",AE34))&amp;" "&amp;IF(AF34="","",IF(ISERROR(SEARCH($S$2,Séquences!$W$219)),"",AF34))&amp;" "&amp;IF(AG34="","",IF(ISERROR(SEARCH($S$2,Séquences!$W$263)),"",AG34))&amp;" "&amp;IF(AH34="","",IF(ISERROR(SEARCH($S$2,Séquences!$W$306)),"",AH34))&amp;" "&amp;IF(AI34="","",IF(ISERROR(SEARCH($S$2,Séquences!$W$349)),"",AI34))&amp;" "&amp;IF(AJ34="","",IF(ISERROR(SEARCH($S$2,Séquences!$W$392)),"",AJ34))&amp;" "&amp;IF(AK34="","",IF(ISERROR(SEARCH($S$2,Séquences!$W$435)),"",AK34)))</f>
        <v xml:space="preserve">         </v>
      </c>
      <c r="T34" s="431" t="str">
        <f>IF(ISERROR(SEARCH($T$3,C34)),".",IF(AB34="","",IF(ISERROR(SEARCH($T$2,Séquences!$W$44)),"",AB34))&amp;" "&amp;IF(AC34="","",IF(ISERROR(SEARCH($T$2,Séquences!$W$88)),"",AC34))&amp;" "&amp;IF(AD34="","",IF(ISERROR(SEARCH($T$2,Séquences!$W$131)),"",AD34))&amp;" "&amp;IF(AE34="","",IF(ISERROR(SEARCH($T$2,Séquences!$W$175)),"",AE34))&amp;" "&amp;IF(AF34="","",IF(ISERROR(SEARCH($T$2,Séquences!$W$219)),"",AF34))&amp;" "&amp;IF(AG34="","",IF(ISERROR(SEARCH($T$2,Séquences!$W$263)),"",AG34))&amp;" "&amp;IF(AH34="","",IF(ISERROR(SEARCH($T$2,Séquences!$W$306)),"",AH34))&amp;" "&amp;IF(AI34="","",IF(ISERROR(SEARCH($T$2,Séquences!$W$349)),"",AI34))&amp;" "&amp;IF(AJ34="","",IF(ISERROR(SEARCH($T$2,Séquences!$W$392)),"",AJ34))&amp;" "&amp;IF(AK34="","",IF(ISERROR(SEARCH($T$2,Séquences!$W$435)),"",AK34)))</f>
        <v xml:space="preserve">         </v>
      </c>
      <c r="U34" s="365" t="str">
        <f>IF(ISERROR(SEARCH($U$3,C34)),".",IF(AB34="","",IF(ISERROR(SEARCH($U$2,Séquences!$W$44)),"",AB34))&amp;" "&amp;IF(AC34="","",IF(ISERROR(SEARCH($U$2,Séquences!$W$88)),"",AC34))&amp;" "&amp;IF(AD34="","",IF(ISERROR(SEARCH($U$2,Séquences!$W$131)),"",AD34))&amp;" "&amp;IF(AE34="","",IF(ISERROR(SEARCH($U$2,Séquences!$W$175)),"",AE34))&amp;" "&amp;IF(AF34="","",IF(ISERROR(SEARCH($U$2,Séquences!$W$219)),"",AF34))&amp;" "&amp;IF(AG34="","",IF(ISERROR(SEARCH($U$2,Séquences!$W$263)),"",AG34))&amp;" "&amp;IF(AH34="","",IF(ISERROR(SEARCH($U$2,Séquences!$W$306)),"",AH34))&amp;" "&amp;IF(AI34="","",IF(ISERROR(SEARCH($U$2,Séquences!$W$349)),"",AI34))&amp;" "&amp;IF(AJ34="","",IF(ISERROR(SEARCH($U$2,Séquences!$W$392)),"",AJ34))&amp;" "&amp;IF(AK34="","",IF(ISERROR(SEARCH($U$2,Séquences!$W$435)),"",AK34)))</f>
        <v xml:space="preserve">         </v>
      </c>
      <c r="V34" s="430" t="str">
        <f>IF(ISERROR(SEARCH($V$3,C34)),".",IF(AB34="","",IF(ISERROR(SEARCH($V$2,Séquences!$W$44)),"",AB34))&amp;" "&amp;IF(AC34="","",IF(ISERROR(SEARCH($V$2,Séquences!$W$88)),"",AC34))&amp;" "&amp;IF(AD34="","",IF(ISERROR(SEARCH($V$2,Séquences!$W$131)),"",AD34))&amp;" "&amp;IF(AE34="","",IF(ISERROR(SEARCH($V$2,Séquences!$W$175)),"",AE34))&amp;" "&amp;IF(AF34="","",IF(ISERROR(SEARCH($V$2,Séquences!$W$219)),"",AF34))&amp;" "&amp;IF(AG34="","",IF(ISERROR(SEARCH($V$2,Séquences!$W$263)),"",AG34))&amp;" "&amp;IF(AH34="","",IF(ISERROR(SEARCH($V$2,Séquences!$W$306)),"",AH34))&amp;" "&amp;IF(AI34="","",IF(ISERROR(SEARCH($V$2,Séquences!$W$349)),"",AI34))&amp;" "&amp;IF(AJ34="","",IF(ISERROR(SEARCH($V$2,Séquences!$W$392)),"",AJ34))&amp;" "&amp;IF(AK34="","",IF(ISERROR(SEARCH($V$2,Séquences!$W$435)),"",AK34)))</f>
        <v xml:space="preserve">         </v>
      </c>
      <c r="W34" s="431" t="str">
        <f>IF(ISERROR(SEARCH($W$3,C34)),".",IF(AB34="","",IF(ISERROR(SEARCH($W$2,Séquences!$W$44)),"",AB34))&amp;" "&amp;IF(AC34="","",IF(ISERROR(SEARCH($W$2,Séquences!$W$88)),"",AC34))&amp;" "&amp;IF(AD34="","",IF(ISERROR(SEARCH($W$2,Séquences!$W$131)),"",AD34))&amp;" "&amp;IF(AE34="","",IF(ISERROR(SEARCH($W$2,Séquences!$W$175)),"",AE34))&amp;" "&amp;IF(AF34="","",IF(ISERROR(SEARCH($W$2,Séquences!$W$219)),"",AF34))&amp;" "&amp;IF(AG34="","",IF(ISERROR(SEARCH($W$2,Séquences!$W$263)),"",AG34))&amp;" "&amp;IF(AH34="","",IF(ISERROR(SEARCH($W$2,Séquences!$W$306)),"",AH34))&amp;" "&amp;IF(AI34="","",IF(ISERROR(SEARCH($W$2,Séquences!$W$349)),"",AI34))&amp;" "&amp;IF(AJ34="","",IF(ISERROR(SEARCH($W$2,Séquences!$W$392)),"",AJ34))&amp;" "&amp;IF(AK34="","",IF(ISERROR(SEARCH($W$2,Séquences!$W$435)),"",AK34)))</f>
        <v>.</v>
      </c>
      <c r="X34" s="365" t="str">
        <f>IF(ISERROR(SEARCH($X$3,C34)),".",IF(AB34="","",IF(ISERROR(SEARCH($X$2,Séquences!$W$44)),"",AB34))&amp;" "&amp;IF(AC34="","",IF(ISERROR(SEARCH($X$2,Séquences!$W$88)),"",AC34))&amp;" "&amp;IF(AD34="","",IF(ISERROR(SEARCH($X$2,Séquences!$W$131)),"",AD34))&amp;" "&amp;IF(AE34="","",IF(ISERROR(SEARCH($X$2,Séquences!$W$175)),"",AE34))&amp;" "&amp;IF(AF34="","",IF(ISERROR(SEARCH($X$2,Séquences!$W$219)),"",AF34))&amp;" "&amp;IF(AG34="","",IF(ISERROR(SEARCH($X$2,Séquences!$W$263)),"",AG34))&amp;" "&amp;IF(AH34="","",IF(ISERROR(SEARCH($X$2,Séquences!$W$306)),"",AH34))&amp;" "&amp;IF(AI34="","",IF(ISERROR(SEARCH($X$2,Séquences!$W$349)),"",AI34))&amp;" "&amp;IF(AJ34="","",IF(ISERROR(SEARCH($X$2,Séquences!$W$392)),"",AJ34))&amp;" "&amp;IF(AK34="","",IF(ISERROR(SEARCH($X$2,Séquences!$W$435)),"",AK34)))</f>
        <v>.</v>
      </c>
      <c r="Y34" s="430" t="str">
        <f>IF(ISERROR(SEARCH($Y$3,C34)),".",IF(AB34="","",IF(ISERROR(SEARCH($Y$2,Séquences!$W$44)),"",AB34))&amp;" "&amp;IF(AC34="","",IF(ISERROR(SEARCH($Y$2,Séquences!$W$88)),"",AC34))&amp;" "&amp;IF(AD34="","",IF(ISERROR(SEARCH($Y$2,Séquences!$W$131)),"",AD34))&amp;" "&amp;IF(AE34="","",IF(ISERROR(SEARCH($Y$2,Séquences!$W$175)),"",AE34))&amp;" "&amp;IF(AF34="","",IF(ISERROR(SEARCH($Y$2,Séquences!$W$219)),"",AF34))&amp;" "&amp;IF(AG34="","",IF(ISERROR(SEARCH($Y$2,Séquences!$W$263)),"",AG34))&amp;" "&amp;IF(AH34="","",IF(ISERROR(SEARCH($Y$2,Séquences!$W$306)),"",AH34))&amp;" "&amp;IF(AI34="","",IF(ISERROR(SEARCH($Y$2,Séquences!$W$349)),"",AI34))&amp;" "&amp;IF(AJ34="","",IF(ISERROR(SEARCH($Y$2,Séquences!$W$392)),"",AJ34))&amp;" "&amp;IF(AK34="","",IF(ISERROR(SEARCH($Y$2,Séquences!$W$435)),"",AK34)))</f>
        <v xml:space="preserve">         </v>
      </c>
      <c r="Z34" s="430" t="str">
        <f>IF(ISERROR(SEARCH($Z$3,C34)),".",IF(AB34="","",IF(ISERROR(SEARCH($Z$2,Séquences!$W$44)),"",AB34))&amp;" "&amp;IF(AC34="","",IF(ISERROR(SEARCH($Z$2,Séquences!$W$88)),"",AC34))&amp;" "&amp;IF(AD34="","",IF(ISERROR(SEARCH($Z$2,Séquences!$W$131)),"",AD34))&amp;" "&amp;IF(AE34="","",IF(ISERROR(SEARCH($Z$2,Séquences!$W$175)),"",AE34))&amp;" "&amp;IF(AF34="","",IF(ISERROR(SEARCH($Z$2,Séquences!$W$219)),"",AF34))&amp;" "&amp;IF(AG34="","",IF(ISERROR(SEARCH($Z$2,Séquences!$W$263)),"",AG34))&amp;" "&amp;IF(AH34="","",IF(ISERROR(SEARCH($Z$2,Séquences!$W$306)),"",AH34))&amp;" "&amp;IF(AI34="","",IF(ISERROR(SEARCH($Z$2,Séquences!$W$349)),"",AI34))&amp;" "&amp;IF(AJ34="","",IF(ISERROR(SEARCH($Z$2,Séquences!$W$392)),"",AJ34))&amp;" "&amp;IF(AK34="","",IF(ISERROR(SEARCH($Z$2,Séquences!$W$435)),"",AK34)))</f>
        <v>.</v>
      </c>
      <c r="AA34" s="206">
        <f t="shared" si="2"/>
        <v>22</v>
      </c>
      <c r="AB34" s="207" t="str">
        <f>IF(ISERROR(SEARCH($A$31,Séquences!$W$44)),"",IF(ISERROR(SEARCH(A34,Séquences!$W$44)),"",Séquences!$X$44))</f>
        <v/>
      </c>
      <c r="AC34" s="207" t="str">
        <f>IF(ISERROR(SEARCH($A$31,Séquences!$W$88)),"",IF(ISERROR(SEARCH(A34,Séquences!$W$88)),"",Séquences!$X$88))</f>
        <v/>
      </c>
      <c r="AD34" s="207" t="str">
        <f>IF(ISERROR(SEARCH($A$31,Séquences!$W$131)),"",IF(ISERROR(SEARCH(A34,Séquences!$W$131)),"",Séquences!$X$131))</f>
        <v/>
      </c>
      <c r="AE34" s="207" t="str">
        <f>IF(ISERROR(SEARCH($A$31,Séquences!$W$175)),"",IF(ISERROR(SEARCH(A34,Séquences!$W$175)),"",Séquences!$X$175))</f>
        <v/>
      </c>
      <c r="AF34" s="207" t="str">
        <f>IF(ISERROR(SEARCH($A$31,Séquences!$W$263)),"",IF(ISERROR(SEARCH(A34,Séquences!$W$263)),"",Séquences!$X$263))</f>
        <v/>
      </c>
      <c r="AG34" s="207" t="str">
        <f>IF(ISERROR(SEARCH($A$31,Séquences!$W$263)),"",IF(ISERROR(SEARCH(A34,Séquences!$W$263)),"",Séquences!$X$326))</f>
        <v/>
      </c>
      <c r="AH34" s="207" t="str">
        <f>IF(ISERROR(SEARCH($A$31,Séquences!$W$349)),"",IF(ISERROR(SEARCH(A34,Séquences!$W$349)),"",Séquences!$X$349))</f>
        <v/>
      </c>
      <c r="AI34" s="207" t="str">
        <f>IF(ISERROR(SEARCH($A$31,Séquences!$W$392)),"",IF(ISERROR(SEARCH(A34,Séquences!$W$392)),"",Séquences!$X$392))</f>
        <v/>
      </c>
      <c r="AJ34" s="207" t="str">
        <f>IF(ISERROR(SEARCH($A$31,Séquences!$W$435)),"",IF(ISERROR(SEARCH(B34,Séquences!$W$435)),"",Séquences!$X$435))</f>
        <v/>
      </c>
    </row>
    <row r="35" spans="1:368" ht="39" customHeight="1">
      <c r="A35" s="212" t="s">
        <v>881</v>
      </c>
      <c r="B35" s="228" t="s">
        <v>880</v>
      </c>
      <c r="C35" s="341" t="str">
        <f>'Objectifs et Compétences'!I31</f>
        <v xml:space="preserve">3.4. / 4.1. / 4.2. / 4.3. / 5.3. / 6.2. </v>
      </c>
      <c r="D35" s="208" t="s">
        <v>835</v>
      </c>
      <c r="E35" s="429" t="str">
        <f>IF(ISERROR(SEARCH($E$3,C35)),".",IF(AB35="","",IF(ISERROR(SEARCH($E$2,Séquences!$W$44)),"",AB35))&amp;" "&amp;IF(AC35="","",IF(ISERROR(SEARCH($E$2,Séquences!$W$88)),"",AC35))&amp;" "&amp;IF(AD35="","",IF(ISERROR(SEARCH($E$2,Séquences!$W$131)),"",AD35))&amp;" "&amp;IF(AE35="","",IF(ISERROR(SEARCH($E$2,Séquences!$W$175)),"",AE35))&amp;" "&amp;IF(AF35="","",IF(ISERROR(SEARCH($E$2,Séquences!$W$219)),"",AF35))&amp;" "&amp;IF(AG35="","",IF(ISERROR(SEARCH($E$2,Séquences!$W$263)),"",AG35))&amp;" "&amp;IF(AH35="","",IF(ISERROR(SEARCH($E$2,Séquences!$W$306)),"",AH35))&amp;" "&amp;IF(AI35="","",IF(ISERROR(SEARCH($E$2,Séquences!$W$349)),"",AI35))&amp;" "&amp;IF(AJ35="","",IF(ISERROR(SEARCH($E$2,Séquences!$W$392)),"",AJ35))&amp;" "&amp;IF(AK35="","",IF(ISERROR(SEARCH($E$2,Séquences!$W$435)),"",AK35)))</f>
        <v>.</v>
      </c>
      <c r="F35" s="430" t="str">
        <f>IF(ISERROR(SEARCH($F$3,C35)),".",IF(AB35="","",IF(ISERROR(SEARCH($F$2,Séquences!$W$44)),"",AB35))&amp;" "&amp;IF(AC35="","",IF(ISERROR(SEARCH($F$2,Séquences!$W$88)),"",AC35))&amp;" "&amp;IF(AD35="","",IF(ISERROR(SEARCH($F$2,Séquences!$W$131)),"",AD35))&amp;" "&amp;IF(AE35="","",IF(ISERROR(SEARCH($F$2,Séquences!$W$175)),"",AE35))&amp;" "&amp;IF(AF35="","",IF(ISERROR(SEARCH($F$2,Séquences!$W$219)),"",AF35))&amp;" "&amp;IF(AG35="","",IF(ISERROR(SEARCH($F$2,Séquences!$W$263)),"",AG35))&amp;" "&amp;IF(AH35="","",IF(ISERROR(SEARCH($F$2,Séquences!$W$306)),"",AH35))&amp;" "&amp;IF(AI35="","",IF(ISERROR(SEARCH($F$2,Séquences!$W$349)),"",AI35))&amp;" "&amp;IF(AJ35="","",IF(ISERROR(SEARCH($F$2,Séquences!$W$392)),"",AJ35))&amp;" "&amp;IF(AK35="","",IF(ISERROR(SEARCH($F$2,Séquences!$W$435)),"",AK35)))</f>
        <v>.</v>
      </c>
      <c r="G35" s="430" t="str">
        <f>IF(ISERROR(SEARCH($G$3,C35)),".",IF(AB35="","",IF(ISERROR(SEARCH($G$2,Séquences!$W$44)),"",AB35))&amp;" "&amp;IF(AC35="","",IF(ISERROR(SEARCH($G$2,Séquences!$W$88)),"",AC35))&amp;" "&amp;IF(AD35="","",IF(ISERROR(SEARCH($G$2,Séquences!$W$131)),"",AD35))&amp;" "&amp;IF(AE35="","",IF(ISERROR(SEARCH($G$2,Séquences!$W$175)),"",AE35))&amp;" "&amp;IF(AF35="","",IF(ISERROR(SEARCH($G$2,Séquences!$W$219)),"",AF35))&amp;" "&amp;IF(AG35="","",IF(ISERROR(SEARCH($G$2,Séquences!$W$263)),"",AG35))&amp;" "&amp;IF(AH35="","",IF(ISERROR(SEARCH($G$2,Séquences!$W$306)),"",AH35))&amp;" "&amp;IF(AI35="","",IF(ISERROR(SEARCH($G$2,Séquences!$W$349)),"",AI35))&amp;" "&amp;IF(AJ35="","",IF(ISERROR(SEARCH($G$2,Séquences!$W$392)),"",AJ35))&amp;" "&amp;IF(AK35="","",IF(ISERROR(SEARCH($G$2,Séquences!$W$435)),"",AK35)))</f>
        <v>.</v>
      </c>
      <c r="H35" s="430" t="str">
        <f>IF(ISERROR(SEARCH($H$3,C35)),".",IF(AB35="","",IF(ISERROR(SEARCH($H$2,Séquences!$W$44)),"",AB35))&amp;" "&amp;IF(AC35="","",IF(ISERROR(SEARCH($H$2,Séquences!$W$88)),"",AC35))&amp;" "&amp;IF(AD35="","",IF(ISERROR(SEARCH($H$2,Séquences!$W$131)),"",AD35))&amp;" "&amp;IF(AE35="","",IF(ISERROR(SEARCH($H$2,Séquences!$W$175)),"",AE35))&amp;" "&amp;IF(AF35="","",IF(ISERROR(SEARCH($H$2,Séquences!$W$219)),"",AF35))&amp;" "&amp;IF(AG35="","",IF(ISERROR(SEARCH($H$2,Séquences!$W$263)),"",AG35))&amp;" "&amp;IF(AH35="","",IF(ISERROR(SEARCH($H$2,Séquences!$W$306)),"",AH35))&amp;" "&amp;IF(AI35="","",IF(ISERROR(SEARCH($H$2,Séquences!$W$349)),"",AI35))&amp;" "&amp;IF(AJ35="","",IF(ISERROR(SEARCH($H$2,Séquences!$W$392)),"",AJ35))&amp;" "&amp;IF(AK35="","",IF(ISERROR(SEARCH($H$2,Séquences!$W$435)),"",AK35)))</f>
        <v>.</v>
      </c>
      <c r="I35" s="431" t="str">
        <f>IF(ISERROR(SEARCH($I$3,C35)),".",IF(AB35="","",IF(ISERROR(SEARCH($I$2,Séquences!$W$44)),"",AB35))&amp;" "&amp;IF(AC35="","",IF(ISERROR(SEARCH($I$2,Séquences!$W$88)),"",AC35))&amp;" "&amp;IF(AD35="","",IF(ISERROR(SEARCH($I$2,Séquences!$W$131)),"",AD35))&amp;" "&amp;IF(AE35="","",IF(ISERROR(SEARCH($I$2,Séquences!$W$175)),"",AE35))&amp;" "&amp;IF(AF35="","",IF(ISERROR(SEARCH($I$2,Séquences!$W$219)),"",AF35))&amp;" "&amp;IF(AG35="","",IF(ISERROR(SEARCH($I$2,Séquences!$W$263)),"",AG35))&amp;" "&amp;IF(AH35="","",IF(ISERROR(SEARCH($I$2,Séquences!$W$306)),"",AH35))&amp;" "&amp;IF(AI35="","",IF(ISERROR(SEARCH($I$2,Séquences!$W$349)),"",AI35))&amp;" "&amp;IF(AJ35="","",IF(ISERROR(SEARCH($I$2,Séquences!$W$392)),"",AJ35))&amp;" "&amp;IF(AK35="","",IF(ISERROR(SEARCH($I$2,Séquences!$W$435)),"",AK35)))</f>
        <v>.</v>
      </c>
      <c r="J35" s="365" t="str">
        <f>IF(ISERROR(SEARCH($J$3,C35)),".",IF(AB35="","",IF(ISERROR(SEARCH($J$2,Séquences!$W$44)),"",AB35))&amp;" "&amp;IF(AC35="","",IF(ISERROR(SEARCH($J$2,Séquences!$W$88)),"",AC35))&amp;" "&amp;IF(AD35="","",IF(ISERROR(SEARCH($J$2,Séquences!$W$131)),"",AD35))&amp;" "&amp;IF(AE35="","",IF(ISERROR(SEARCH($J$2,Séquences!$W$175)),"",AE35))&amp;" "&amp;IF(AF35="","",IF(ISERROR(SEARCH($J$2,Séquences!$W$219)),"",AF35))&amp;" "&amp;IF(AG35="","",IF(ISERROR(SEARCH($J$2,Séquences!$W$263)),"",AG35))&amp;" "&amp;IF(AH35="","",IF(ISERROR(SEARCH($J$2,Séquences!$W$306)),"",AH35))&amp;" "&amp;IF(AI35="","",IF(ISERROR(SEARCH($J$2,Séquences!$W$349)),"",AI35))&amp;" "&amp;IF(AJ35="","",IF(ISERROR(SEARCH($J$2,Séquences!$W$392)),"",AJ35))&amp;" "&amp;IF(AK35="","",IF(ISERROR(SEARCH($J$2,Séquences!$W$435)),"",AK35)))</f>
        <v>.</v>
      </c>
      <c r="K35" s="430" t="str">
        <f>IF(ISERROR(SEARCH($K$3,C35)),".",IF(AB35="","",IF(ISERROR(SEARCH($K$2,Séquences!$W$44)),"",AB35))&amp;" "&amp;IF(AC35="","",IF(ISERROR(SEARCH($K$2,Séquences!$W$88)),"",AC35))&amp;" "&amp;IF(AD35="","",IF(ISERROR(SEARCH($K$2,Séquences!$W$131)),"",AD35))&amp;" "&amp;IF(AE35="","",IF(ISERROR(SEARCH($K$2,Séquences!$W$175)),"",AE35))&amp;" "&amp;IF(AF35="","",IF(ISERROR(SEARCH($K$2,Séquences!$W$219)),"",AF35))&amp;" "&amp;IF(AG35="","",IF(ISERROR(SEARCH($K$2,Séquences!$W$263)),"",AG35))&amp;" "&amp;IF(AH35="","",IF(ISERROR(SEARCH($K$2,Séquences!$W$306)),"",AH35))&amp;" "&amp;IF(AI35="","",IF(ISERROR(SEARCH($K$2,Séquences!$W$349)),"",AI35))&amp;" "&amp;IF(AJ35="","",IF(ISERROR(SEARCH($K$2,Séquences!$W$392)),"",AJ35))&amp;" "&amp;IF(AK35="","",IF(ISERROR(SEARCH($K$2,Séquences!$W$435)),"",AK35)))</f>
        <v>.</v>
      </c>
      <c r="L35" s="430" t="str">
        <f>IF(ISERROR(SEARCH($L$3,C35)),".",IF(AB35="","",IF(ISERROR(SEARCH($L$2,Séquences!$W$44)),"",AB35))&amp;" "&amp;IF(AC35="","",IF(ISERROR(SEARCH($L$2,Séquences!$W$88)),"",AC35))&amp;" "&amp;IF(AD35="","",IF(ISERROR(SEARCH($L$2,Séquences!$W$131)),"",AD35))&amp;" "&amp;IF(AE35="","",IF(ISERROR(SEARCH($L$2,Séquences!$W$175)),"",AE35))&amp;" "&amp;IF(AF35="","",IF(ISERROR(SEARCH($L$2,Séquences!$W$219)),"",AF35))&amp;" "&amp;IF(AG35="","",IF(ISERROR(SEARCH($L$2,Séquences!$W$263)),"",AG35))&amp;" "&amp;IF(AH35="","",IF(ISERROR(SEARCH($L$2,Séquences!$W$306)),"",AH35))&amp;" "&amp;IF(AI35="","",IF(ISERROR(SEARCH($L$2,Séquences!$W$349)),"",AI35))&amp;" "&amp;IF(AJ35="","",IF(ISERROR(SEARCH($L$2,Séquences!$W$392)),"",AJ35))&amp;" "&amp;IF(AK35="","",IF(ISERROR(SEARCH($L$2,Séquences!$W$435)),"",AK35)))</f>
        <v>.</v>
      </c>
      <c r="M35" s="431" t="str">
        <f>IF(ISERROR(SEARCH($M$3,C35)),".",IF(AB35="","",IF(ISERROR(SEARCH($M$2,Séquences!$W$44)),"",AB35))&amp;" "&amp;IF(AC35="","",IF(ISERROR(SEARCH($M$2,Séquences!$W$88)),"",AC35))&amp;" "&amp;IF(AD35="","",IF(ISERROR(SEARCH($M$2,Séquences!$W$131)),"",AD35))&amp;" "&amp;IF(AE35="","",IF(ISERROR(SEARCH($M$2,Séquences!$W$175)),"",AE35))&amp;" "&amp;IF(AF35="","",IF(ISERROR(SEARCH($M$2,Séquences!$W$219)),"",AF35))&amp;" "&amp;IF(AG35="","",IF(ISERROR(SEARCH($M$2,Séquences!$W$263)),"",AG35))&amp;" "&amp;IF(AH35="","",IF(ISERROR(SEARCH($M$2,Séquences!$W$306)),"",AH35))&amp;" "&amp;IF(AI35="","",IF(ISERROR(SEARCH($M$2,Séquences!$W$349)),"",AI35))&amp;" "&amp;IF(AJ35="","",IF(ISERROR(SEARCH($M$2,Séquences!$W$392)),"",AJ35))&amp;" "&amp;IF(AK35="","",IF(ISERROR(SEARCH($M$2,Séquences!$W$435)),"",AK35)))</f>
        <v>.</v>
      </c>
      <c r="N35" s="365" t="str">
        <f>IF(ISERROR(SEARCH($N$3,C35)),".",IF(AB35="","",IF(ISERROR(SEARCH($N$2,Séquences!$W$44)),"",AB35))&amp;" "&amp;IF(AC35="","",IF(ISERROR(SEARCH($N$2,Séquences!$W$88)),"",AC35))&amp;" "&amp;IF(AD35="","",IF(ISERROR(SEARCH($N$2,Séquences!$W$131)),"",AD35))&amp;" "&amp;IF(AE35="","",IF(ISERROR(SEARCH($N$2,Séquences!$W$175)),"",AE35))&amp;" "&amp;IF(AF35="","",IF(ISERROR(SEARCH($N$2,Séquences!$W$219)),"",AF35))&amp;" "&amp;IF(AG35="","",IF(ISERROR(SEARCH($N$2,Séquences!$W$263)),"",AG35))&amp;" "&amp;IF(AH35="","",IF(ISERROR(SEARCH($N$2,Séquences!$W$306)),"",AH35))&amp;" "&amp;IF(AI35="","",IF(ISERROR(SEARCH($N$2,Séquences!$W$349)),"",AI35))&amp;" "&amp;IF(AJ35="","",IF(ISERROR(SEARCH($N$2,Séquences!$W$392)),"",AJ35))&amp;" "&amp;IF(AK35="","",IF(ISERROR(SEARCH($N$2,Séquences!$W$435)),"",AK35)))</f>
        <v>.</v>
      </c>
      <c r="O35" s="430" t="str">
        <f>IF(ISERROR(SEARCH($O$3,C35)),".",IF(AB35="","",IF(ISERROR(SEARCH($O$2,Séquences!$W$44)),"",AB35))&amp;" "&amp;IF(AC35="","",IF(ISERROR(SEARCH($O$2,Séquences!$W$88)),"",AC35))&amp;" "&amp;IF(AD35="","",IF(ISERROR(SEARCH($O$2,Séquences!$W$131)),"",AD35))&amp;" "&amp;IF(AE35="","",IF(ISERROR(SEARCH($O$2,Séquences!$W$175)),"",AE35))&amp;" "&amp;IF(AF35="","",IF(ISERROR(SEARCH($O$2,Séquences!$W$219)),"",AF35))&amp;" "&amp;IF(AG35="","",IF(ISERROR(SEARCH($O$2,Séquences!$W$263)),"",AG35))&amp;" "&amp;IF(AH35="","",IF(ISERROR(SEARCH($O$2,Séquences!$W$306)),"",AH35))&amp;" "&amp;IF(AI35="","",IF(ISERROR(SEARCH($O$2,Séquences!$W$349)),"",AI35))&amp;" "&amp;IF(AJ35="","",IF(ISERROR(SEARCH($O$2,Séquences!$W$392)),"",AJ35))&amp;" "&amp;IF(AK35="","",IF(ISERROR(SEARCH($O$2,Séquences!$W$435)),"",AK35)))</f>
        <v>.</v>
      </c>
      <c r="P35" s="430" t="str">
        <f>IF(ISERROR(SEARCH($P$3,C35)),".",IF(AB35="","",IF(ISERROR(SEARCH($P$2,Séquences!$W$44)),"",AB35))&amp;" "&amp;IF(AC35="","",IF(ISERROR(SEARCH($P$2,Séquences!$W$88)),"",AC35))&amp;" "&amp;IF(AD35="","",IF(ISERROR(SEARCH($P$2,Séquences!$W$131)),"",AD35))&amp;" "&amp;IF(AE35="","",IF(ISERROR(SEARCH($P$2,Séquences!$W$175)),"",AE35))&amp;" "&amp;IF(AF35="","",IF(ISERROR(SEARCH($P$2,Séquences!$W$219)),"",AF35))&amp;" "&amp;IF(AG35="","",IF(ISERROR(SEARCH($P$2,Séquences!$W$263)),"",AG35))&amp;" "&amp;IF(AH35="","",IF(ISERROR(SEARCH($P$2,Séquences!$W$306)),"",AH35))&amp;" "&amp;IF(AI35="","",IF(ISERROR(SEARCH($P$2,Séquences!$W$349)),"",AI35))&amp;" "&amp;IF(AJ35="","",IF(ISERROR(SEARCH($P$2,Séquences!$W$392)),"",AJ35))&amp;" "&amp;IF(AK35="","",IF(ISERROR(SEARCH($P$2,Séquences!$W$435)),"",AK35)))</f>
        <v>.</v>
      </c>
      <c r="Q35" s="431" t="str">
        <f>IF(ISERROR(SEARCH($Q$3,C35)),".",IF(AB35="","",IF(ISERROR(SEARCH($Q$2,Séquences!$W$44)),"",AB35))&amp;" "&amp;IF(AC35="","",IF(ISERROR(SEARCH($Q$2,Séquences!$W$88)),"",AC35))&amp;" "&amp;IF(AD35="","",IF(ISERROR(SEARCH($Q$2,Séquences!$W$131)),"",AD35))&amp;" "&amp;IF(AE35="","",IF(ISERROR(SEARCH($Q$2,Séquences!$W$175)),"",AE35))&amp;" "&amp;IF(AF35="","",IF(ISERROR(SEARCH($Q$2,Séquences!$W$219)),"",AF35))&amp;" "&amp;IF(AG35="","",IF(ISERROR(SEARCH($Q$2,Séquences!$W$263)),"",AG35))&amp;" "&amp;IF(AH35="","",IF(ISERROR(SEARCH($Q$2,Séquences!$W$306)),"",AH35))&amp;" "&amp;IF(AI35="","",IF(ISERROR(SEARCH($Q$2,Séquences!$W$349)),"",AI35))&amp;" "&amp;IF(AJ35="","",IF(ISERROR(SEARCH($Q$2,Séquences!$W$392)),"",AJ35))&amp;" "&amp;IF(AK35="","",IF(ISERROR(SEARCH($Q$2,Séquences!$W$435)),"",AK35)))</f>
        <v xml:space="preserve">         </v>
      </c>
      <c r="R35" s="365" t="str">
        <f>IF(ISERROR(SEARCH($R$3,C35)),".",IF(AB35="","",IF(ISERROR(SEARCH($R$2,Séquences!$W$44)),"",AB35))&amp;" "&amp;IF(AC35="","",IF(ISERROR(SEARCH($R$2,Séquences!$W$88)),"",AC35))&amp;" "&amp;IF(AD35="","",IF(ISERROR(SEARCH($R$2,Séquences!$W$131)),"",AD35))&amp;" "&amp;IF(AE35="","",IF(ISERROR(SEARCH($R$2,Séquences!$W$175)),"",AE35))&amp;" "&amp;IF(AF35="","",IF(ISERROR(SEARCH($R$2,Séquences!$W$219)),"",AF35))&amp;" "&amp;IF(AG35="","",IF(ISERROR(SEARCH($R$2,Séquences!$W$263)),"",AG35))&amp;" "&amp;IF(AH35="","",IF(ISERROR(SEARCH($R$2,Séquences!$W$306)),"",AH35))&amp;" "&amp;IF(AI35="","",IF(ISERROR(SEARCH($R$2,Séquences!$W$349)),"",AI35))&amp;" "&amp;IF(AJ35="","",IF(ISERROR(SEARCH($R$2,Séquences!$W$392)),"",AJ35))&amp;" "&amp;IF(AK35="","",IF(ISERROR(SEARCH($R$2,Séquences!$W$435)),"",AK35)))</f>
        <v xml:space="preserve">         </v>
      </c>
      <c r="S35" s="430" t="str">
        <f>IF(ISERROR(SEARCH($S$3,C35)),".",IF(AB35="","",IF(ISERROR(SEARCH($S$2,Séquences!$W$44)),"",AB35))&amp;" "&amp;IF(AC35="","",IF(ISERROR(SEARCH($S$2,Séquences!$W$88)),"",AC35))&amp;" "&amp;IF(AD35="","",IF(ISERROR(SEARCH($S$2,Séquences!$W$131)),"",AD35))&amp;" "&amp;IF(AE35="","",IF(ISERROR(SEARCH($S$2,Séquences!$W$175)),"",AE35))&amp;" "&amp;IF(AF35="","",IF(ISERROR(SEARCH($S$2,Séquences!$W$219)),"",AF35))&amp;" "&amp;IF(AG35="","",IF(ISERROR(SEARCH($S$2,Séquences!$W$263)),"",AG35))&amp;" "&amp;IF(AH35="","",IF(ISERROR(SEARCH($S$2,Séquences!$W$306)),"",AH35))&amp;" "&amp;IF(AI35="","",IF(ISERROR(SEARCH($S$2,Séquences!$W$349)),"",AI35))&amp;" "&amp;IF(AJ35="","",IF(ISERROR(SEARCH($S$2,Séquences!$W$392)),"",AJ35))&amp;" "&amp;IF(AK35="","",IF(ISERROR(SEARCH($S$2,Séquences!$W$435)),"",AK35)))</f>
        <v xml:space="preserve">         </v>
      </c>
      <c r="T35" s="431" t="str">
        <f>IF(ISERROR(SEARCH($T$3,C35)),".",IF(AB35="","",IF(ISERROR(SEARCH($T$2,Séquences!$W$44)),"",AB35))&amp;" "&amp;IF(AC35="","",IF(ISERROR(SEARCH($T$2,Séquences!$W$88)),"",AC35))&amp;" "&amp;IF(AD35="","",IF(ISERROR(SEARCH($T$2,Séquences!$W$131)),"",AD35))&amp;" "&amp;IF(AE35="","",IF(ISERROR(SEARCH($T$2,Séquences!$W$175)),"",AE35))&amp;" "&amp;IF(AF35="","",IF(ISERROR(SEARCH($T$2,Séquences!$W$219)),"",AF35))&amp;" "&amp;IF(AG35="","",IF(ISERROR(SEARCH($T$2,Séquences!$W$263)),"",AG35))&amp;" "&amp;IF(AH35="","",IF(ISERROR(SEARCH($T$2,Séquences!$W$306)),"",AH35))&amp;" "&amp;IF(AI35="","",IF(ISERROR(SEARCH($T$2,Séquences!$W$349)),"",AI35))&amp;" "&amp;IF(AJ35="","",IF(ISERROR(SEARCH($T$2,Séquences!$W$392)),"",AJ35))&amp;" "&amp;IF(AK35="","",IF(ISERROR(SEARCH($T$2,Séquences!$W$435)),"",AK35)))</f>
        <v xml:space="preserve">         </v>
      </c>
      <c r="U35" s="365" t="str">
        <f>IF(ISERROR(SEARCH($U$3,C35)),".",IF(AB35="","",IF(ISERROR(SEARCH($U$2,Séquences!$W$44)),"",AB35))&amp;" "&amp;IF(AC35="","",IF(ISERROR(SEARCH($U$2,Séquences!$W$88)),"",AC35))&amp;" "&amp;IF(AD35="","",IF(ISERROR(SEARCH($U$2,Séquences!$W$131)),"",AD35))&amp;" "&amp;IF(AE35="","",IF(ISERROR(SEARCH($U$2,Séquences!$W$175)),"",AE35))&amp;" "&amp;IF(AF35="","",IF(ISERROR(SEARCH($U$2,Séquences!$W$219)),"",AF35))&amp;" "&amp;IF(AG35="","",IF(ISERROR(SEARCH($U$2,Séquences!$W$263)),"",AG35))&amp;" "&amp;IF(AH35="","",IF(ISERROR(SEARCH($U$2,Séquences!$W$306)),"",AH35))&amp;" "&amp;IF(AI35="","",IF(ISERROR(SEARCH($U$2,Séquences!$W$349)),"",AI35))&amp;" "&amp;IF(AJ35="","",IF(ISERROR(SEARCH($U$2,Séquences!$W$392)),"",AJ35))&amp;" "&amp;IF(AK35="","",IF(ISERROR(SEARCH($U$2,Séquences!$W$435)),"",AK35)))</f>
        <v>.</v>
      </c>
      <c r="V35" s="430" t="str">
        <f>IF(ISERROR(SEARCH($V$3,C35)),".",IF(AB35="","",IF(ISERROR(SEARCH($V$2,Séquences!$W$44)),"",AB35))&amp;" "&amp;IF(AC35="","",IF(ISERROR(SEARCH($V$2,Séquences!$W$88)),"",AC35))&amp;" "&amp;IF(AD35="","",IF(ISERROR(SEARCH($V$2,Séquences!$W$131)),"",AD35))&amp;" "&amp;IF(AE35="","",IF(ISERROR(SEARCH($V$2,Séquences!$W$175)),"",AE35))&amp;" "&amp;IF(AF35="","",IF(ISERROR(SEARCH($V$2,Séquences!$W$219)),"",AF35))&amp;" "&amp;IF(AG35="","",IF(ISERROR(SEARCH($V$2,Séquences!$W$263)),"",AG35))&amp;" "&amp;IF(AH35="","",IF(ISERROR(SEARCH($V$2,Séquences!$W$306)),"",AH35))&amp;" "&amp;IF(AI35="","",IF(ISERROR(SEARCH($V$2,Séquences!$W$349)),"",AI35))&amp;" "&amp;IF(AJ35="","",IF(ISERROR(SEARCH($V$2,Séquences!$W$392)),"",AJ35))&amp;" "&amp;IF(AK35="","",IF(ISERROR(SEARCH($V$2,Séquences!$W$435)),"",AK35)))</f>
        <v>.</v>
      </c>
      <c r="W35" s="431" t="str">
        <f>IF(ISERROR(SEARCH($W$3,C35)),".",IF(AB35="","",IF(ISERROR(SEARCH($W$2,Séquences!$W$44)),"",AB35))&amp;" "&amp;IF(AC35="","",IF(ISERROR(SEARCH($W$2,Séquences!$W$88)),"",AC35))&amp;" "&amp;IF(AD35="","",IF(ISERROR(SEARCH($W$2,Séquences!$W$131)),"",AD35))&amp;" "&amp;IF(AE35="","",IF(ISERROR(SEARCH($W$2,Séquences!$W$175)),"",AE35))&amp;" "&amp;IF(AF35="","",IF(ISERROR(SEARCH($W$2,Séquences!$W$219)),"",AF35))&amp;" "&amp;IF(AG35="","",IF(ISERROR(SEARCH($W$2,Séquences!$W$263)),"",AG35))&amp;" "&amp;IF(AH35="","",IF(ISERROR(SEARCH($W$2,Séquences!$W$306)),"",AH35))&amp;" "&amp;IF(AI35="","",IF(ISERROR(SEARCH($W$2,Séquences!$W$349)),"",AI35))&amp;" "&amp;IF(AJ35="","",IF(ISERROR(SEARCH($W$2,Séquences!$W$392)),"",AJ35))&amp;" "&amp;IF(AK35="","",IF(ISERROR(SEARCH($W$2,Séquences!$W$435)),"",AK35)))</f>
        <v xml:space="preserve">         </v>
      </c>
      <c r="X35" s="365" t="str">
        <f>IF(ISERROR(SEARCH($X$3,C35)),".",IF(AB35="","",IF(ISERROR(SEARCH($X$2,Séquences!$W$44)),"",AB35))&amp;" "&amp;IF(AC35="","",IF(ISERROR(SEARCH($X$2,Séquences!$W$88)),"",AC35))&amp;" "&amp;IF(AD35="","",IF(ISERROR(SEARCH($X$2,Séquences!$W$131)),"",AD35))&amp;" "&amp;IF(AE35="","",IF(ISERROR(SEARCH($X$2,Séquences!$W$175)),"",AE35))&amp;" "&amp;IF(AF35="","",IF(ISERROR(SEARCH($X$2,Séquences!$W$219)),"",AF35))&amp;" "&amp;IF(AG35="","",IF(ISERROR(SEARCH($X$2,Séquences!$W$263)),"",AG35))&amp;" "&amp;IF(AH35="","",IF(ISERROR(SEARCH($X$2,Séquences!$W$306)),"",AH35))&amp;" "&amp;IF(AI35="","",IF(ISERROR(SEARCH($X$2,Séquences!$W$349)),"",AI35))&amp;" "&amp;IF(AJ35="","",IF(ISERROR(SEARCH($X$2,Séquences!$W$392)),"",AJ35))&amp;" "&amp;IF(AK35="","",IF(ISERROR(SEARCH($X$2,Séquences!$W$435)),"",AK35)))</f>
        <v>.</v>
      </c>
      <c r="Y35" s="430" t="str">
        <f>IF(ISERROR(SEARCH($Y$3,C35)),".",IF(AB35="","",IF(ISERROR(SEARCH($Y$2,Séquences!$W$44)),"",AB35))&amp;" "&amp;IF(AC35="","",IF(ISERROR(SEARCH($Y$2,Séquences!$W$88)),"",AC35))&amp;" "&amp;IF(AD35="","",IF(ISERROR(SEARCH($Y$2,Séquences!$W$131)),"",AD35))&amp;" "&amp;IF(AE35="","",IF(ISERROR(SEARCH($Y$2,Séquences!$W$175)),"",AE35))&amp;" "&amp;IF(AF35="","",IF(ISERROR(SEARCH($Y$2,Séquences!$W$219)),"",AF35))&amp;" "&amp;IF(AG35="","",IF(ISERROR(SEARCH($Y$2,Séquences!$W$263)),"",AG35))&amp;" "&amp;IF(AH35="","",IF(ISERROR(SEARCH($Y$2,Séquences!$W$306)),"",AH35))&amp;" "&amp;IF(AI35="","",IF(ISERROR(SEARCH($Y$2,Séquences!$W$349)),"",AI35))&amp;" "&amp;IF(AJ35="","",IF(ISERROR(SEARCH($Y$2,Séquences!$W$392)),"",AJ35))&amp;" "&amp;IF(AK35="","",IF(ISERROR(SEARCH($Y$2,Séquences!$W$435)),"",AK35)))</f>
        <v xml:space="preserve">         </v>
      </c>
      <c r="Z35" s="430" t="str">
        <f>IF(ISERROR(SEARCH($Z$3,C35)),".",IF(AB35="","",IF(ISERROR(SEARCH($Z$2,Séquences!$W$44)),"",AB35))&amp;" "&amp;IF(AC35="","",IF(ISERROR(SEARCH($Z$2,Séquences!$W$88)),"",AC35))&amp;" "&amp;IF(AD35="","",IF(ISERROR(SEARCH($Z$2,Séquences!$W$131)),"",AD35))&amp;" "&amp;IF(AE35="","",IF(ISERROR(SEARCH($Z$2,Séquences!$W$175)),"",AE35))&amp;" "&amp;IF(AF35="","",IF(ISERROR(SEARCH($Z$2,Séquences!$W$219)),"",AF35))&amp;" "&amp;IF(AG35="","",IF(ISERROR(SEARCH($Z$2,Séquences!$W$263)),"",AG35))&amp;" "&amp;IF(AH35="","",IF(ISERROR(SEARCH($Z$2,Séquences!$W$306)),"",AH35))&amp;" "&amp;IF(AI35="","",IF(ISERROR(SEARCH($Z$2,Séquences!$W$349)),"",AI35))&amp;" "&amp;IF(AJ35="","",IF(ISERROR(SEARCH($Z$2,Séquences!$W$392)),"",AJ35))&amp;" "&amp;IF(AK35="","",IF(ISERROR(SEARCH($Z$2,Séquences!$W$435)),"",AK35)))</f>
        <v>.</v>
      </c>
      <c r="AA35" s="206">
        <f t="shared" si="2"/>
        <v>22</v>
      </c>
      <c r="AB35" s="207" t="str">
        <f>IF(ISERROR(SEARCH($A$31,Séquences!$W$44)),"",IF(ISERROR(SEARCH(A35,Séquences!$W$44)),"",Séquences!$X$44))</f>
        <v/>
      </c>
      <c r="AC35" s="207" t="str">
        <f>IF(ISERROR(SEARCH($A$31,Séquences!$W$88)),"",IF(ISERROR(SEARCH(A35,Séquences!$W$88)),"",Séquences!$X$88))</f>
        <v/>
      </c>
      <c r="AD35" s="207" t="str">
        <f>IF(ISERROR(SEARCH($A$31,Séquences!$W$131)),"",IF(ISERROR(SEARCH(A35,Séquences!$W$131)),"",Séquences!$X$131))</f>
        <v/>
      </c>
      <c r="AE35" s="207" t="str">
        <f>IF(ISERROR(SEARCH($A$31,Séquences!$W$175)),"",IF(ISERROR(SEARCH(A35,Séquences!$W$175)),"",Séquences!$X$175))</f>
        <v/>
      </c>
      <c r="AF35" s="207" t="str">
        <f>IF(ISERROR(SEARCH($A$31,Séquences!$W$263)),"",IF(ISERROR(SEARCH(A35,Séquences!$W$263)),"",Séquences!$X$263))</f>
        <v/>
      </c>
      <c r="AG35" s="207" t="str">
        <f>IF(ISERROR(SEARCH($A$31,Séquences!$W$263)),"",IF(ISERROR(SEARCH(A35,Séquences!$W$263)),"",Séquences!$X$326))</f>
        <v/>
      </c>
      <c r="AH35" s="207" t="str">
        <f>IF(ISERROR(SEARCH($A$31,Séquences!$W$349)),"",IF(ISERROR(SEARCH(A35,Séquences!$W$349)),"",Séquences!$X$349))</f>
        <v/>
      </c>
      <c r="AI35" s="207" t="str">
        <f>IF(ISERROR(SEARCH($A$31,Séquences!$W$392)),"",IF(ISERROR(SEARCH(A35,Séquences!$W$392)),"",Séquences!$X$392))</f>
        <v/>
      </c>
      <c r="AJ35" s="207" t="str">
        <f>IF(ISERROR(SEARCH($A$31,Séquences!$W$435)),"",IF(ISERROR(SEARCH(B35,Séquences!$W$435)),"",Séquences!$X$435))</f>
        <v/>
      </c>
    </row>
    <row r="36" spans="1:368" ht="39" customHeight="1">
      <c r="A36" s="211" t="s">
        <v>879</v>
      </c>
      <c r="B36" s="228" t="s">
        <v>878</v>
      </c>
      <c r="C36" s="341" t="str">
        <f>'Objectifs et Compétences'!I32</f>
        <v xml:space="preserve">3.2. / 4.1. / 4.2. / 4.3. / 5.2. / 6.1. / 6.2. </v>
      </c>
      <c r="D36" s="208" t="s">
        <v>835</v>
      </c>
      <c r="E36" s="429" t="str">
        <f>IF(ISERROR(SEARCH($E$3,C36)),".",IF(AB36="","",IF(ISERROR(SEARCH($E$2,Séquences!$W$44)),"",AB36))&amp;" "&amp;IF(AC36="","",IF(ISERROR(SEARCH($E$2,Séquences!$W$88)),"",AC36))&amp;" "&amp;IF(AD36="","",IF(ISERROR(SEARCH($E$2,Séquences!$W$131)),"",AD36))&amp;" "&amp;IF(AE36="","",IF(ISERROR(SEARCH($E$2,Séquences!$W$175)),"",AE36))&amp;" "&amp;IF(AF36="","",IF(ISERROR(SEARCH($E$2,Séquences!$W$219)),"",AF36))&amp;" "&amp;IF(AG36="","",IF(ISERROR(SEARCH($E$2,Séquences!$W$263)),"",AG36))&amp;" "&amp;IF(AH36="","",IF(ISERROR(SEARCH($E$2,Séquences!$W$306)),"",AH36))&amp;" "&amp;IF(AI36="","",IF(ISERROR(SEARCH($E$2,Séquences!$W$349)),"",AI36))&amp;" "&amp;IF(AJ36="","",IF(ISERROR(SEARCH($E$2,Séquences!$W$392)),"",AJ36))&amp;" "&amp;IF(AK36="","",IF(ISERROR(SEARCH($E$2,Séquences!$W$435)),"",AK36)))</f>
        <v>.</v>
      </c>
      <c r="F36" s="430" t="str">
        <f>IF(ISERROR(SEARCH($F$3,C36)),".",IF(AB36="","",IF(ISERROR(SEARCH($F$2,Séquences!$W$44)),"",AB36))&amp;" "&amp;IF(AC36="","",IF(ISERROR(SEARCH($F$2,Séquences!$W$88)),"",AC36))&amp;" "&amp;IF(AD36="","",IF(ISERROR(SEARCH($F$2,Séquences!$W$131)),"",AD36))&amp;" "&amp;IF(AE36="","",IF(ISERROR(SEARCH($F$2,Séquences!$W$175)),"",AE36))&amp;" "&amp;IF(AF36="","",IF(ISERROR(SEARCH($F$2,Séquences!$W$219)),"",AF36))&amp;" "&amp;IF(AG36="","",IF(ISERROR(SEARCH($F$2,Séquences!$W$263)),"",AG36))&amp;" "&amp;IF(AH36="","",IF(ISERROR(SEARCH($F$2,Séquences!$W$306)),"",AH36))&amp;" "&amp;IF(AI36="","",IF(ISERROR(SEARCH($F$2,Séquences!$W$349)),"",AI36))&amp;" "&amp;IF(AJ36="","",IF(ISERROR(SEARCH($F$2,Séquences!$W$392)),"",AJ36))&amp;" "&amp;IF(AK36="","",IF(ISERROR(SEARCH($F$2,Séquences!$W$435)),"",AK36)))</f>
        <v>.</v>
      </c>
      <c r="G36" s="430" t="str">
        <f>IF(ISERROR(SEARCH($G$3,C36)),".",IF(AB36="","",IF(ISERROR(SEARCH($G$2,Séquences!$W$44)),"",AB36))&amp;" "&amp;IF(AC36="","",IF(ISERROR(SEARCH($G$2,Séquences!$W$88)),"",AC36))&amp;" "&amp;IF(AD36="","",IF(ISERROR(SEARCH($G$2,Séquences!$W$131)),"",AD36))&amp;" "&amp;IF(AE36="","",IF(ISERROR(SEARCH($G$2,Séquences!$W$175)),"",AE36))&amp;" "&amp;IF(AF36="","",IF(ISERROR(SEARCH($G$2,Séquences!$W$219)),"",AF36))&amp;" "&amp;IF(AG36="","",IF(ISERROR(SEARCH($G$2,Séquences!$W$263)),"",AG36))&amp;" "&amp;IF(AH36="","",IF(ISERROR(SEARCH($G$2,Séquences!$W$306)),"",AH36))&amp;" "&amp;IF(AI36="","",IF(ISERROR(SEARCH($G$2,Séquences!$W$349)),"",AI36))&amp;" "&amp;IF(AJ36="","",IF(ISERROR(SEARCH($G$2,Séquences!$W$392)),"",AJ36))&amp;" "&amp;IF(AK36="","",IF(ISERROR(SEARCH($G$2,Séquences!$W$435)),"",AK36)))</f>
        <v>.</v>
      </c>
      <c r="H36" s="430" t="str">
        <f>IF(ISERROR(SEARCH($H$3,C36)),".",IF(AB36="","",IF(ISERROR(SEARCH($H$2,Séquences!$W$44)),"",AB36))&amp;" "&amp;IF(AC36="","",IF(ISERROR(SEARCH($H$2,Séquences!$W$88)),"",AC36))&amp;" "&amp;IF(AD36="","",IF(ISERROR(SEARCH($H$2,Séquences!$W$131)),"",AD36))&amp;" "&amp;IF(AE36="","",IF(ISERROR(SEARCH($H$2,Séquences!$W$175)),"",AE36))&amp;" "&amp;IF(AF36="","",IF(ISERROR(SEARCH($H$2,Séquences!$W$219)),"",AF36))&amp;" "&amp;IF(AG36="","",IF(ISERROR(SEARCH($H$2,Séquences!$W$263)),"",AG36))&amp;" "&amp;IF(AH36="","",IF(ISERROR(SEARCH($H$2,Séquences!$W$306)),"",AH36))&amp;" "&amp;IF(AI36="","",IF(ISERROR(SEARCH($H$2,Séquences!$W$349)),"",AI36))&amp;" "&amp;IF(AJ36="","",IF(ISERROR(SEARCH($H$2,Séquences!$W$392)),"",AJ36))&amp;" "&amp;IF(AK36="","",IF(ISERROR(SEARCH($H$2,Séquences!$W$435)),"",AK36)))</f>
        <v>.</v>
      </c>
      <c r="I36" s="431" t="str">
        <f>IF(ISERROR(SEARCH($I$3,C36)),".",IF(AB36="","",IF(ISERROR(SEARCH($I$2,Séquences!$W$44)),"",AB36))&amp;" "&amp;IF(AC36="","",IF(ISERROR(SEARCH($I$2,Séquences!$W$88)),"",AC36))&amp;" "&amp;IF(AD36="","",IF(ISERROR(SEARCH($I$2,Séquences!$W$131)),"",AD36))&amp;" "&amp;IF(AE36="","",IF(ISERROR(SEARCH($I$2,Séquences!$W$175)),"",AE36))&amp;" "&amp;IF(AF36="","",IF(ISERROR(SEARCH($I$2,Séquences!$W$219)),"",AF36))&amp;" "&amp;IF(AG36="","",IF(ISERROR(SEARCH($I$2,Séquences!$W$263)),"",AG36))&amp;" "&amp;IF(AH36="","",IF(ISERROR(SEARCH($I$2,Séquences!$W$306)),"",AH36))&amp;" "&amp;IF(AI36="","",IF(ISERROR(SEARCH($I$2,Séquences!$W$349)),"",AI36))&amp;" "&amp;IF(AJ36="","",IF(ISERROR(SEARCH($I$2,Séquences!$W$392)),"",AJ36))&amp;" "&amp;IF(AK36="","",IF(ISERROR(SEARCH($I$2,Séquences!$W$435)),"",AK36)))</f>
        <v>.</v>
      </c>
      <c r="J36" s="365" t="str">
        <f>IF(ISERROR(SEARCH($J$3,C36)),".",IF(AB36="","",IF(ISERROR(SEARCH($J$2,Séquences!$W$44)),"",AB36))&amp;" "&amp;IF(AC36="","",IF(ISERROR(SEARCH($J$2,Séquences!$W$88)),"",AC36))&amp;" "&amp;IF(AD36="","",IF(ISERROR(SEARCH($J$2,Séquences!$W$131)),"",AD36))&amp;" "&amp;IF(AE36="","",IF(ISERROR(SEARCH($J$2,Séquences!$W$175)),"",AE36))&amp;" "&amp;IF(AF36="","",IF(ISERROR(SEARCH($J$2,Séquences!$W$219)),"",AF36))&amp;" "&amp;IF(AG36="","",IF(ISERROR(SEARCH($J$2,Séquences!$W$263)),"",AG36))&amp;" "&amp;IF(AH36="","",IF(ISERROR(SEARCH($J$2,Séquences!$W$306)),"",AH36))&amp;" "&amp;IF(AI36="","",IF(ISERROR(SEARCH($J$2,Séquences!$W$349)),"",AI36))&amp;" "&amp;IF(AJ36="","",IF(ISERROR(SEARCH($J$2,Séquences!$W$392)),"",AJ36))&amp;" "&amp;IF(AK36="","",IF(ISERROR(SEARCH($J$2,Séquences!$W$435)),"",AK36)))</f>
        <v>.</v>
      </c>
      <c r="K36" s="430" t="str">
        <f>IF(ISERROR(SEARCH($K$3,C36)),".",IF(AB36="","",IF(ISERROR(SEARCH($K$2,Séquences!$W$44)),"",AB36))&amp;" "&amp;IF(AC36="","",IF(ISERROR(SEARCH($K$2,Séquences!$W$88)),"",AC36))&amp;" "&amp;IF(AD36="","",IF(ISERROR(SEARCH($K$2,Séquences!$W$131)),"",AD36))&amp;" "&amp;IF(AE36="","",IF(ISERROR(SEARCH($K$2,Séquences!$W$175)),"",AE36))&amp;" "&amp;IF(AF36="","",IF(ISERROR(SEARCH($K$2,Séquences!$W$219)),"",AF36))&amp;" "&amp;IF(AG36="","",IF(ISERROR(SEARCH($K$2,Séquences!$W$263)),"",AG36))&amp;" "&amp;IF(AH36="","",IF(ISERROR(SEARCH($K$2,Séquences!$W$306)),"",AH36))&amp;" "&amp;IF(AI36="","",IF(ISERROR(SEARCH($K$2,Séquences!$W$349)),"",AI36))&amp;" "&amp;IF(AJ36="","",IF(ISERROR(SEARCH($K$2,Séquences!$W$392)),"",AJ36))&amp;" "&amp;IF(AK36="","",IF(ISERROR(SEARCH($K$2,Séquences!$W$435)),"",AK36)))</f>
        <v>.</v>
      </c>
      <c r="L36" s="430" t="str">
        <f>IF(ISERROR(SEARCH($L$3,C36)),".",IF(AB36="","",IF(ISERROR(SEARCH($L$2,Séquences!$W$44)),"",AB36))&amp;" "&amp;IF(AC36="","",IF(ISERROR(SEARCH($L$2,Séquences!$W$88)),"",AC36))&amp;" "&amp;IF(AD36="","",IF(ISERROR(SEARCH($L$2,Séquences!$W$131)),"",AD36))&amp;" "&amp;IF(AE36="","",IF(ISERROR(SEARCH($L$2,Séquences!$W$175)),"",AE36))&amp;" "&amp;IF(AF36="","",IF(ISERROR(SEARCH($L$2,Séquences!$W$219)),"",AF36))&amp;" "&amp;IF(AG36="","",IF(ISERROR(SEARCH($L$2,Séquences!$W$263)),"",AG36))&amp;" "&amp;IF(AH36="","",IF(ISERROR(SEARCH($L$2,Séquences!$W$306)),"",AH36))&amp;" "&amp;IF(AI36="","",IF(ISERROR(SEARCH($L$2,Séquences!$W$349)),"",AI36))&amp;" "&amp;IF(AJ36="","",IF(ISERROR(SEARCH($L$2,Séquences!$W$392)),"",AJ36))&amp;" "&amp;IF(AK36="","",IF(ISERROR(SEARCH($L$2,Séquences!$W$435)),"",AK36)))</f>
        <v>.</v>
      </c>
      <c r="M36" s="431" t="str">
        <f>IF(ISERROR(SEARCH($M$3,C36)),".",IF(AB36="","",IF(ISERROR(SEARCH($M$2,Séquences!$W$44)),"",AB36))&amp;" "&amp;IF(AC36="","",IF(ISERROR(SEARCH($M$2,Séquences!$W$88)),"",AC36))&amp;" "&amp;IF(AD36="","",IF(ISERROR(SEARCH($M$2,Séquences!$W$131)),"",AD36))&amp;" "&amp;IF(AE36="","",IF(ISERROR(SEARCH($M$2,Séquences!$W$175)),"",AE36))&amp;" "&amp;IF(AF36="","",IF(ISERROR(SEARCH($M$2,Séquences!$W$219)),"",AF36))&amp;" "&amp;IF(AG36="","",IF(ISERROR(SEARCH($M$2,Séquences!$W$263)),"",AG36))&amp;" "&amp;IF(AH36="","",IF(ISERROR(SEARCH($M$2,Séquences!$W$306)),"",AH36))&amp;" "&amp;IF(AI36="","",IF(ISERROR(SEARCH($M$2,Séquences!$W$349)),"",AI36))&amp;" "&amp;IF(AJ36="","",IF(ISERROR(SEARCH($M$2,Séquences!$W$392)),"",AJ36))&amp;" "&amp;IF(AK36="","",IF(ISERROR(SEARCH($M$2,Séquences!$W$435)),"",AK36)))</f>
        <v>.</v>
      </c>
      <c r="N36" s="365" t="str">
        <f>IF(ISERROR(SEARCH($N$3,C36)),".",IF(AB36="","",IF(ISERROR(SEARCH($N$2,Séquences!$W$44)),"",AB36))&amp;" "&amp;IF(AC36="","",IF(ISERROR(SEARCH($N$2,Séquences!$W$88)),"",AC36))&amp;" "&amp;IF(AD36="","",IF(ISERROR(SEARCH($N$2,Séquences!$W$131)),"",AD36))&amp;" "&amp;IF(AE36="","",IF(ISERROR(SEARCH($N$2,Séquences!$W$175)),"",AE36))&amp;" "&amp;IF(AF36="","",IF(ISERROR(SEARCH($N$2,Séquences!$W$219)),"",AF36))&amp;" "&amp;IF(AG36="","",IF(ISERROR(SEARCH($N$2,Séquences!$W$263)),"",AG36))&amp;" "&amp;IF(AH36="","",IF(ISERROR(SEARCH($N$2,Séquences!$W$306)),"",AH36))&amp;" "&amp;IF(AI36="","",IF(ISERROR(SEARCH($N$2,Séquences!$W$349)),"",AI36))&amp;" "&amp;IF(AJ36="","",IF(ISERROR(SEARCH($N$2,Séquences!$W$392)),"",AJ36))&amp;" "&amp;IF(AK36="","",IF(ISERROR(SEARCH($N$2,Séquences!$W$435)),"",AK36)))</f>
        <v>.</v>
      </c>
      <c r="O36" s="430" t="str">
        <f>IF(ISERROR(SEARCH($O$3,C36)),".",IF(AB36="","",IF(ISERROR(SEARCH($O$2,Séquences!$W$44)),"",AB36))&amp;" "&amp;IF(AC36="","",IF(ISERROR(SEARCH($O$2,Séquences!$W$88)),"",AC36))&amp;" "&amp;IF(AD36="","",IF(ISERROR(SEARCH($O$2,Séquences!$W$131)),"",AD36))&amp;" "&amp;IF(AE36="","",IF(ISERROR(SEARCH($O$2,Séquences!$W$175)),"",AE36))&amp;" "&amp;IF(AF36="","",IF(ISERROR(SEARCH($O$2,Séquences!$W$219)),"",AF36))&amp;" "&amp;IF(AG36="","",IF(ISERROR(SEARCH($O$2,Séquences!$W$263)),"",AG36))&amp;" "&amp;IF(AH36="","",IF(ISERROR(SEARCH($O$2,Séquences!$W$306)),"",AH36))&amp;" "&amp;IF(AI36="","",IF(ISERROR(SEARCH($O$2,Séquences!$W$349)),"",AI36))&amp;" "&amp;IF(AJ36="","",IF(ISERROR(SEARCH($O$2,Séquences!$W$392)),"",AJ36))&amp;" "&amp;IF(AK36="","",IF(ISERROR(SEARCH($O$2,Séquences!$W$435)),"",AK36)))</f>
        <v xml:space="preserve">         </v>
      </c>
      <c r="P36" s="430" t="str">
        <f>IF(ISERROR(SEARCH($P$3,C36)),".",IF(AB36="","",IF(ISERROR(SEARCH($P$2,Séquences!$W$44)),"",AB36))&amp;" "&amp;IF(AC36="","",IF(ISERROR(SEARCH($P$2,Séquences!$W$88)),"",AC36))&amp;" "&amp;IF(AD36="","",IF(ISERROR(SEARCH($P$2,Séquences!$W$131)),"",AD36))&amp;" "&amp;IF(AE36="","",IF(ISERROR(SEARCH($P$2,Séquences!$W$175)),"",AE36))&amp;" "&amp;IF(AF36="","",IF(ISERROR(SEARCH($P$2,Séquences!$W$219)),"",AF36))&amp;" "&amp;IF(AG36="","",IF(ISERROR(SEARCH($P$2,Séquences!$W$263)),"",AG36))&amp;" "&amp;IF(AH36="","",IF(ISERROR(SEARCH($P$2,Séquences!$W$306)),"",AH36))&amp;" "&amp;IF(AI36="","",IF(ISERROR(SEARCH($P$2,Séquences!$W$349)),"",AI36))&amp;" "&amp;IF(AJ36="","",IF(ISERROR(SEARCH($P$2,Séquences!$W$392)),"",AJ36))&amp;" "&amp;IF(AK36="","",IF(ISERROR(SEARCH($P$2,Séquences!$W$435)),"",AK36)))</f>
        <v>.</v>
      </c>
      <c r="Q36" s="431" t="str">
        <f>IF(ISERROR(SEARCH($Q$3,C36)),".",IF(AB36="","",IF(ISERROR(SEARCH($Q$2,Séquences!$W$44)),"",AB36))&amp;" "&amp;IF(AC36="","",IF(ISERROR(SEARCH($Q$2,Séquences!$W$88)),"",AC36))&amp;" "&amp;IF(AD36="","",IF(ISERROR(SEARCH($Q$2,Séquences!$W$131)),"",AD36))&amp;" "&amp;IF(AE36="","",IF(ISERROR(SEARCH($Q$2,Séquences!$W$175)),"",AE36))&amp;" "&amp;IF(AF36="","",IF(ISERROR(SEARCH($Q$2,Séquences!$W$219)),"",AF36))&amp;" "&amp;IF(AG36="","",IF(ISERROR(SEARCH($Q$2,Séquences!$W$263)),"",AG36))&amp;" "&amp;IF(AH36="","",IF(ISERROR(SEARCH($Q$2,Séquences!$W$306)),"",AH36))&amp;" "&amp;IF(AI36="","",IF(ISERROR(SEARCH($Q$2,Séquences!$W$349)),"",AI36))&amp;" "&amp;IF(AJ36="","",IF(ISERROR(SEARCH($Q$2,Séquences!$W$392)),"",AJ36))&amp;" "&amp;IF(AK36="","",IF(ISERROR(SEARCH($Q$2,Séquences!$W$435)),"",AK36)))</f>
        <v>.</v>
      </c>
      <c r="R36" s="365" t="str">
        <f>IF(ISERROR(SEARCH($R$3,C36)),".",IF(AB36="","",IF(ISERROR(SEARCH($R$2,Séquences!$W$44)),"",AB36))&amp;" "&amp;IF(AC36="","",IF(ISERROR(SEARCH($R$2,Séquences!$W$88)),"",AC36))&amp;" "&amp;IF(AD36="","",IF(ISERROR(SEARCH($R$2,Séquences!$W$131)),"",AD36))&amp;" "&amp;IF(AE36="","",IF(ISERROR(SEARCH($R$2,Séquences!$W$175)),"",AE36))&amp;" "&amp;IF(AF36="","",IF(ISERROR(SEARCH($R$2,Séquences!$W$219)),"",AF36))&amp;" "&amp;IF(AG36="","",IF(ISERROR(SEARCH($R$2,Séquences!$W$263)),"",AG36))&amp;" "&amp;IF(AH36="","",IF(ISERROR(SEARCH($R$2,Séquences!$W$306)),"",AH36))&amp;" "&amp;IF(AI36="","",IF(ISERROR(SEARCH($R$2,Séquences!$W$349)),"",AI36))&amp;" "&amp;IF(AJ36="","",IF(ISERROR(SEARCH($R$2,Séquences!$W$392)),"",AJ36))&amp;" "&amp;IF(AK36="","",IF(ISERROR(SEARCH($R$2,Séquences!$W$435)),"",AK36)))</f>
        <v xml:space="preserve">         </v>
      </c>
      <c r="S36" s="430" t="str">
        <f>IF(ISERROR(SEARCH($S$3,C36)),".",IF(AB36="","",IF(ISERROR(SEARCH($S$2,Séquences!$W$44)),"",AB36))&amp;" "&amp;IF(AC36="","",IF(ISERROR(SEARCH($S$2,Séquences!$W$88)),"",AC36))&amp;" "&amp;IF(AD36="","",IF(ISERROR(SEARCH($S$2,Séquences!$W$131)),"",AD36))&amp;" "&amp;IF(AE36="","",IF(ISERROR(SEARCH($S$2,Séquences!$W$175)),"",AE36))&amp;" "&amp;IF(AF36="","",IF(ISERROR(SEARCH($S$2,Séquences!$W$219)),"",AF36))&amp;" "&amp;IF(AG36="","",IF(ISERROR(SEARCH($S$2,Séquences!$W$263)),"",AG36))&amp;" "&amp;IF(AH36="","",IF(ISERROR(SEARCH($S$2,Séquences!$W$306)),"",AH36))&amp;" "&amp;IF(AI36="","",IF(ISERROR(SEARCH($S$2,Séquences!$W$349)),"",AI36))&amp;" "&amp;IF(AJ36="","",IF(ISERROR(SEARCH($S$2,Séquences!$W$392)),"",AJ36))&amp;" "&amp;IF(AK36="","",IF(ISERROR(SEARCH($S$2,Séquences!$W$435)),"",AK36)))</f>
        <v xml:space="preserve">         </v>
      </c>
      <c r="T36" s="431" t="str">
        <f>IF(ISERROR(SEARCH($T$3,C36)),".",IF(AB36="","",IF(ISERROR(SEARCH($T$2,Séquences!$W$44)),"",AB36))&amp;" "&amp;IF(AC36="","",IF(ISERROR(SEARCH($T$2,Séquences!$W$88)),"",AC36))&amp;" "&amp;IF(AD36="","",IF(ISERROR(SEARCH($T$2,Séquences!$W$131)),"",AD36))&amp;" "&amp;IF(AE36="","",IF(ISERROR(SEARCH($T$2,Séquences!$W$175)),"",AE36))&amp;" "&amp;IF(AF36="","",IF(ISERROR(SEARCH($T$2,Séquences!$W$219)),"",AF36))&amp;" "&amp;IF(AG36="","",IF(ISERROR(SEARCH($T$2,Séquences!$W$263)),"",AG36))&amp;" "&amp;IF(AH36="","",IF(ISERROR(SEARCH($T$2,Séquences!$W$306)),"",AH36))&amp;" "&amp;IF(AI36="","",IF(ISERROR(SEARCH($T$2,Séquences!$W$349)),"",AI36))&amp;" "&amp;IF(AJ36="","",IF(ISERROR(SEARCH($T$2,Séquences!$W$392)),"",AJ36))&amp;" "&amp;IF(AK36="","",IF(ISERROR(SEARCH($T$2,Séquences!$W$435)),"",AK36)))</f>
        <v xml:space="preserve">         </v>
      </c>
      <c r="U36" s="365" t="str">
        <f>IF(ISERROR(SEARCH($U$3,C36)),".",IF(AB36="","",IF(ISERROR(SEARCH($U$2,Séquences!$W$44)),"",AB36))&amp;" "&amp;IF(AC36="","",IF(ISERROR(SEARCH($U$2,Séquences!$W$88)),"",AC36))&amp;" "&amp;IF(AD36="","",IF(ISERROR(SEARCH($U$2,Séquences!$W$131)),"",AD36))&amp;" "&amp;IF(AE36="","",IF(ISERROR(SEARCH($U$2,Séquences!$W$175)),"",AE36))&amp;" "&amp;IF(AF36="","",IF(ISERROR(SEARCH($U$2,Séquences!$W$219)),"",AF36))&amp;" "&amp;IF(AG36="","",IF(ISERROR(SEARCH($U$2,Séquences!$W$263)),"",AG36))&amp;" "&amp;IF(AH36="","",IF(ISERROR(SEARCH($U$2,Séquences!$W$306)),"",AH36))&amp;" "&amp;IF(AI36="","",IF(ISERROR(SEARCH($U$2,Séquences!$W$349)),"",AI36))&amp;" "&amp;IF(AJ36="","",IF(ISERROR(SEARCH($U$2,Séquences!$W$392)),"",AJ36))&amp;" "&amp;IF(AK36="","",IF(ISERROR(SEARCH($U$2,Séquences!$W$435)),"",AK36)))</f>
        <v>.</v>
      </c>
      <c r="V36" s="430" t="str">
        <f>IF(ISERROR(SEARCH($V$3,C36)),".",IF(AB36="","",IF(ISERROR(SEARCH($V$2,Séquences!$W$44)),"",AB36))&amp;" "&amp;IF(AC36="","",IF(ISERROR(SEARCH($V$2,Séquences!$W$88)),"",AC36))&amp;" "&amp;IF(AD36="","",IF(ISERROR(SEARCH($V$2,Séquences!$W$131)),"",AD36))&amp;" "&amp;IF(AE36="","",IF(ISERROR(SEARCH($V$2,Séquences!$W$175)),"",AE36))&amp;" "&amp;IF(AF36="","",IF(ISERROR(SEARCH($V$2,Séquences!$W$219)),"",AF36))&amp;" "&amp;IF(AG36="","",IF(ISERROR(SEARCH($V$2,Séquences!$W$263)),"",AG36))&amp;" "&amp;IF(AH36="","",IF(ISERROR(SEARCH($V$2,Séquences!$W$306)),"",AH36))&amp;" "&amp;IF(AI36="","",IF(ISERROR(SEARCH($V$2,Séquences!$W$349)),"",AI36))&amp;" "&amp;IF(AJ36="","",IF(ISERROR(SEARCH($V$2,Séquences!$W$392)),"",AJ36))&amp;" "&amp;IF(AK36="","",IF(ISERROR(SEARCH($V$2,Séquences!$W$435)),"",AK36)))</f>
        <v xml:space="preserve">         </v>
      </c>
      <c r="W36" s="431" t="str">
        <f>IF(ISERROR(SEARCH($W$3,C36)),".",IF(AB36="","",IF(ISERROR(SEARCH($W$2,Séquences!$W$44)),"",AB36))&amp;" "&amp;IF(AC36="","",IF(ISERROR(SEARCH($W$2,Séquences!$W$88)),"",AC36))&amp;" "&amp;IF(AD36="","",IF(ISERROR(SEARCH($W$2,Séquences!$W$131)),"",AD36))&amp;" "&amp;IF(AE36="","",IF(ISERROR(SEARCH($W$2,Séquences!$W$175)),"",AE36))&amp;" "&amp;IF(AF36="","",IF(ISERROR(SEARCH($W$2,Séquences!$W$219)),"",AF36))&amp;" "&amp;IF(AG36="","",IF(ISERROR(SEARCH($W$2,Séquences!$W$263)),"",AG36))&amp;" "&amp;IF(AH36="","",IF(ISERROR(SEARCH($W$2,Séquences!$W$306)),"",AH36))&amp;" "&amp;IF(AI36="","",IF(ISERROR(SEARCH($W$2,Séquences!$W$349)),"",AI36))&amp;" "&amp;IF(AJ36="","",IF(ISERROR(SEARCH($W$2,Séquences!$W$392)),"",AJ36))&amp;" "&amp;IF(AK36="","",IF(ISERROR(SEARCH($W$2,Séquences!$W$435)),"",AK36)))</f>
        <v>.</v>
      </c>
      <c r="X36" s="365" t="str">
        <f>IF(ISERROR(SEARCH($X$3,C36)),".",IF(AB36="","",IF(ISERROR(SEARCH($X$2,Séquences!$W$44)),"",AB36))&amp;" "&amp;IF(AC36="","",IF(ISERROR(SEARCH($X$2,Séquences!$W$88)),"",AC36))&amp;" "&amp;IF(AD36="","",IF(ISERROR(SEARCH($X$2,Séquences!$W$131)),"",AD36))&amp;" "&amp;IF(AE36="","",IF(ISERROR(SEARCH($X$2,Séquences!$W$175)),"",AE36))&amp;" "&amp;IF(AF36="","",IF(ISERROR(SEARCH($X$2,Séquences!$W$219)),"",AF36))&amp;" "&amp;IF(AG36="","",IF(ISERROR(SEARCH($X$2,Séquences!$W$263)),"",AG36))&amp;" "&amp;IF(AH36="","",IF(ISERROR(SEARCH($X$2,Séquences!$W$306)),"",AH36))&amp;" "&amp;IF(AI36="","",IF(ISERROR(SEARCH($X$2,Séquences!$W$349)),"",AI36))&amp;" "&amp;IF(AJ36="","",IF(ISERROR(SEARCH($X$2,Séquences!$W$392)),"",AJ36))&amp;" "&amp;IF(AK36="","",IF(ISERROR(SEARCH($X$2,Séquences!$W$435)),"",AK36)))</f>
        <v xml:space="preserve">         </v>
      </c>
      <c r="Y36" s="430" t="str">
        <f>IF(ISERROR(SEARCH($Y$3,C36)),".",IF(AB36="","",IF(ISERROR(SEARCH($Y$2,Séquences!$W$44)),"",AB36))&amp;" "&amp;IF(AC36="","",IF(ISERROR(SEARCH($Y$2,Séquences!$W$88)),"",AC36))&amp;" "&amp;IF(AD36="","",IF(ISERROR(SEARCH($Y$2,Séquences!$W$131)),"",AD36))&amp;" "&amp;IF(AE36="","",IF(ISERROR(SEARCH($Y$2,Séquences!$W$175)),"",AE36))&amp;" "&amp;IF(AF36="","",IF(ISERROR(SEARCH($Y$2,Séquences!$W$219)),"",AF36))&amp;" "&amp;IF(AG36="","",IF(ISERROR(SEARCH($Y$2,Séquences!$W$263)),"",AG36))&amp;" "&amp;IF(AH36="","",IF(ISERROR(SEARCH($Y$2,Séquences!$W$306)),"",AH36))&amp;" "&amp;IF(AI36="","",IF(ISERROR(SEARCH($Y$2,Séquences!$W$349)),"",AI36))&amp;" "&amp;IF(AJ36="","",IF(ISERROR(SEARCH($Y$2,Séquences!$W$392)),"",AJ36))&amp;" "&amp;IF(AK36="","",IF(ISERROR(SEARCH($Y$2,Séquences!$W$435)),"",AK36)))</f>
        <v xml:space="preserve">         </v>
      </c>
      <c r="Z36" s="430" t="str">
        <f>IF(ISERROR(SEARCH($Z$3,C36)),".",IF(AB36="","",IF(ISERROR(SEARCH($Z$2,Séquences!$W$44)),"",AB36))&amp;" "&amp;IF(AC36="","",IF(ISERROR(SEARCH($Z$2,Séquences!$W$88)),"",AC36))&amp;" "&amp;IF(AD36="","",IF(ISERROR(SEARCH($Z$2,Séquences!$W$131)),"",AD36))&amp;" "&amp;IF(AE36="","",IF(ISERROR(SEARCH($Z$2,Séquences!$W$175)),"",AE36))&amp;" "&amp;IF(AF36="","",IF(ISERROR(SEARCH($Z$2,Séquences!$W$219)),"",AF36))&amp;" "&amp;IF(AG36="","",IF(ISERROR(SEARCH($Z$2,Séquences!$W$263)),"",AG36))&amp;" "&amp;IF(AH36="","",IF(ISERROR(SEARCH($Z$2,Séquences!$W$306)),"",AH36))&amp;" "&amp;IF(AI36="","",IF(ISERROR(SEARCH($Z$2,Séquences!$W$349)),"",AI36))&amp;" "&amp;IF(AJ36="","",IF(ISERROR(SEARCH($Z$2,Séquences!$W$392)),"",AJ36))&amp;" "&amp;IF(AK36="","",IF(ISERROR(SEARCH($Z$2,Séquences!$W$435)),"",AK36)))</f>
        <v>.</v>
      </c>
      <c r="AA36" s="206">
        <f t="shared" si="2"/>
        <v>22</v>
      </c>
      <c r="AB36" s="207" t="str">
        <f>IF(ISERROR(SEARCH($A$31,Séquences!$W$44)),"",IF(ISERROR(SEARCH(A36,Séquences!$W$44)),"",Séquences!$X$44))</f>
        <v/>
      </c>
      <c r="AC36" s="207" t="str">
        <f>IF(ISERROR(SEARCH($A$31,Séquences!$W$88)),"",IF(ISERROR(SEARCH(A36,Séquences!$W$88)),"",Séquences!$X$88))</f>
        <v/>
      </c>
      <c r="AD36" s="207" t="str">
        <f>IF(ISERROR(SEARCH($A$31,Séquences!$W$131)),"",IF(ISERROR(SEARCH(A36,Séquences!$W$131)),"",Séquences!$X$131))</f>
        <v/>
      </c>
      <c r="AE36" s="207" t="str">
        <f>IF(ISERROR(SEARCH($A$31,Séquences!$W$175)),"",IF(ISERROR(SEARCH(A36,Séquences!$W$175)),"",Séquences!$X$175))</f>
        <v/>
      </c>
      <c r="AF36" s="207" t="str">
        <f>IF(ISERROR(SEARCH($A$31,Séquences!$W$263)),"",IF(ISERROR(SEARCH(A36,Séquences!$W$263)),"",Séquences!$X$263))</f>
        <v/>
      </c>
      <c r="AG36" s="207" t="str">
        <f>IF(ISERROR(SEARCH($A$31,Séquences!$W$263)),"",IF(ISERROR(SEARCH(A36,Séquences!$W$263)),"",Séquences!$X$326))</f>
        <v/>
      </c>
      <c r="AH36" s="207" t="str">
        <f>IF(ISERROR(SEARCH($A$31,Séquences!$W$349)),"",IF(ISERROR(SEARCH(A36,Séquences!$W$349)),"",Séquences!$X$349))</f>
        <v/>
      </c>
      <c r="AI36" s="207" t="str">
        <f>IF(ISERROR(SEARCH($A$31,Séquences!$W$392)),"",IF(ISERROR(SEARCH(A36,Séquences!$W$392)),"",Séquences!$X$392))</f>
        <v/>
      </c>
      <c r="AJ36" s="207" t="str">
        <f>IF(ISERROR(SEARCH($A$31,Séquences!$W$435)),"",IF(ISERROR(SEARCH(B36,Séquences!$W$435)),"",Séquences!$X$435))</f>
        <v/>
      </c>
    </row>
    <row r="37" spans="1:368" ht="39" customHeight="1">
      <c r="A37" s="211" t="s">
        <v>877</v>
      </c>
      <c r="B37" s="228" t="s">
        <v>876</v>
      </c>
      <c r="C37" s="341" t="str">
        <f>'Objectifs et Compétences'!I33</f>
        <v xml:space="preserve">1.5. / 3.2. / 4.1. / 4.2. / 4.3. / 5.2. </v>
      </c>
      <c r="D37" s="208" t="s">
        <v>835</v>
      </c>
      <c r="E37" s="429" t="str">
        <f>IF(ISERROR(SEARCH($E$3,C37)),".",IF(AB37="","",IF(ISERROR(SEARCH($E$2,Séquences!$W$44)),"",AB37))&amp;" "&amp;IF(AC37="","",IF(ISERROR(SEARCH($E$2,Séquences!$W$88)),"",AC37))&amp;" "&amp;IF(AD37="","",IF(ISERROR(SEARCH($E$2,Séquences!$W$131)),"",AD37))&amp;" "&amp;IF(AE37="","",IF(ISERROR(SEARCH($E$2,Séquences!$W$175)),"",AE37))&amp;" "&amp;IF(AF37="","",IF(ISERROR(SEARCH($E$2,Séquences!$W$219)),"",AF37))&amp;" "&amp;IF(AG37="","",IF(ISERROR(SEARCH($E$2,Séquences!$W$263)),"",AG37))&amp;" "&amp;IF(AH37="","",IF(ISERROR(SEARCH($E$2,Séquences!$W$306)),"",AH37))&amp;" "&amp;IF(AI37="","",IF(ISERROR(SEARCH($E$2,Séquences!$W$349)),"",AI37))&amp;" "&amp;IF(AJ37="","",IF(ISERROR(SEARCH($E$2,Séquences!$W$392)),"",AJ37))&amp;" "&amp;IF(AK37="","",IF(ISERROR(SEARCH($E$2,Séquences!$W$435)),"",AK37)))</f>
        <v>.</v>
      </c>
      <c r="F37" s="430" t="str">
        <f>IF(ISERROR(SEARCH($F$3,C37)),".",IF(AB37="","",IF(ISERROR(SEARCH($F$2,Séquences!$W$44)),"",AB37))&amp;" "&amp;IF(AC37="","",IF(ISERROR(SEARCH($F$2,Séquences!$W$88)),"",AC37))&amp;" "&amp;IF(AD37="","",IF(ISERROR(SEARCH($F$2,Séquences!$W$131)),"",AD37))&amp;" "&amp;IF(AE37="","",IF(ISERROR(SEARCH($F$2,Séquences!$W$175)),"",AE37))&amp;" "&amp;IF(AF37="","",IF(ISERROR(SEARCH($F$2,Séquences!$W$219)),"",AF37))&amp;" "&amp;IF(AG37="","",IF(ISERROR(SEARCH($F$2,Séquences!$W$263)),"",AG37))&amp;" "&amp;IF(AH37="","",IF(ISERROR(SEARCH($F$2,Séquences!$W$306)),"",AH37))&amp;" "&amp;IF(AI37="","",IF(ISERROR(SEARCH($F$2,Séquences!$W$349)),"",AI37))&amp;" "&amp;IF(AJ37="","",IF(ISERROR(SEARCH($F$2,Séquences!$W$392)),"",AJ37))&amp;" "&amp;IF(AK37="","",IF(ISERROR(SEARCH($F$2,Séquences!$W$435)),"",AK37)))</f>
        <v>.</v>
      </c>
      <c r="G37" s="430" t="str">
        <f>IF(ISERROR(SEARCH($G$3,C37)),".",IF(AB37="","",IF(ISERROR(SEARCH($G$2,Séquences!$W$44)),"",AB37))&amp;" "&amp;IF(AC37="","",IF(ISERROR(SEARCH($G$2,Séquences!$W$88)),"",AC37))&amp;" "&amp;IF(AD37="","",IF(ISERROR(SEARCH($G$2,Séquences!$W$131)),"",AD37))&amp;" "&amp;IF(AE37="","",IF(ISERROR(SEARCH($G$2,Séquences!$W$175)),"",AE37))&amp;" "&amp;IF(AF37="","",IF(ISERROR(SEARCH($G$2,Séquences!$W$219)),"",AF37))&amp;" "&amp;IF(AG37="","",IF(ISERROR(SEARCH($G$2,Séquences!$W$263)),"",AG37))&amp;" "&amp;IF(AH37="","",IF(ISERROR(SEARCH($G$2,Séquences!$W$306)),"",AH37))&amp;" "&amp;IF(AI37="","",IF(ISERROR(SEARCH($G$2,Séquences!$W$349)),"",AI37))&amp;" "&amp;IF(AJ37="","",IF(ISERROR(SEARCH($G$2,Séquences!$W$392)),"",AJ37))&amp;" "&amp;IF(AK37="","",IF(ISERROR(SEARCH($G$2,Séquences!$W$435)),"",AK37)))</f>
        <v>.</v>
      </c>
      <c r="H37" s="430" t="str">
        <f>IF(ISERROR(SEARCH($H$3,C37)),".",IF(AB37="","",IF(ISERROR(SEARCH($H$2,Séquences!$W$44)),"",AB37))&amp;" "&amp;IF(AC37="","",IF(ISERROR(SEARCH($H$2,Séquences!$W$88)),"",AC37))&amp;" "&amp;IF(AD37="","",IF(ISERROR(SEARCH($H$2,Séquences!$W$131)),"",AD37))&amp;" "&amp;IF(AE37="","",IF(ISERROR(SEARCH($H$2,Séquences!$W$175)),"",AE37))&amp;" "&amp;IF(AF37="","",IF(ISERROR(SEARCH($H$2,Séquences!$W$219)),"",AF37))&amp;" "&amp;IF(AG37="","",IF(ISERROR(SEARCH($H$2,Séquences!$W$263)),"",AG37))&amp;" "&amp;IF(AH37="","",IF(ISERROR(SEARCH($H$2,Séquences!$W$306)),"",AH37))&amp;" "&amp;IF(AI37="","",IF(ISERROR(SEARCH($H$2,Séquences!$W$349)),"",AI37))&amp;" "&amp;IF(AJ37="","",IF(ISERROR(SEARCH($H$2,Séquences!$W$392)),"",AJ37))&amp;" "&amp;IF(AK37="","",IF(ISERROR(SEARCH($H$2,Séquences!$W$435)),"",AK37)))</f>
        <v>.</v>
      </c>
      <c r="I37" s="431" t="str">
        <f>IF(ISERROR(SEARCH($I$3,C37)),".",IF(AB37="","",IF(ISERROR(SEARCH($I$2,Séquences!$W$44)),"",AB37))&amp;" "&amp;IF(AC37="","",IF(ISERROR(SEARCH($I$2,Séquences!$W$88)),"",AC37))&amp;" "&amp;IF(AD37="","",IF(ISERROR(SEARCH($I$2,Séquences!$W$131)),"",AD37))&amp;" "&amp;IF(AE37="","",IF(ISERROR(SEARCH($I$2,Séquences!$W$175)),"",AE37))&amp;" "&amp;IF(AF37="","",IF(ISERROR(SEARCH($I$2,Séquences!$W$219)),"",AF37))&amp;" "&amp;IF(AG37="","",IF(ISERROR(SEARCH($I$2,Séquences!$W$263)),"",AG37))&amp;" "&amp;IF(AH37="","",IF(ISERROR(SEARCH($I$2,Séquences!$W$306)),"",AH37))&amp;" "&amp;IF(AI37="","",IF(ISERROR(SEARCH($I$2,Séquences!$W$349)),"",AI37))&amp;" "&amp;IF(AJ37="","",IF(ISERROR(SEARCH($I$2,Séquences!$W$392)),"",AJ37))&amp;" "&amp;IF(AK37="","",IF(ISERROR(SEARCH($I$2,Séquences!$W$435)),"",AK37)))</f>
        <v xml:space="preserve">         </v>
      </c>
      <c r="J37" s="365" t="str">
        <f>IF(ISERROR(SEARCH($J$3,C37)),".",IF(AB37="","",IF(ISERROR(SEARCH($J$2,Séquences!$W$44)),"",AB37))&amp;" "&amp;IF(AC37="","",IF(ISERROR(SEARCH($J$2,Séquences!$W$88)),"",AC37))&amp;" "&amp;IF(AD37="","",IF(ISERROR(SEARCH($J$2,Séquences!$W$131)),"",AD37))&amp;" "&amp;IF(AE37="","",IF(ISERROR(SEARCH($J$2,Séquences!$W$175)),"",AE37))&amp;" "&amp;IF(AF37="","",IF(ISERROR(SEARCH($J$2,Séquences!$W$219)),"",AF37))&amp;" "&amp;IF(AG37="","",IF(ISERROR(SEARCH($J$2,Séquences!$W$263)),"",AG37))&amp;" "&amp;IF(AH37="","",IF(ISERROR(SEARCH($J$2,Séquences!$W$306)),"",AH37))&amp;" "&amp;IF(AI37="","",IF(ISERROR(SEARCH($J$2,Séquences!$W$349)),"",AI37))&amp;" "&amp;IF(AJ37="","",IF(ISERROR(SEARCH($J$2,Séquences!$W$392)),"",AJ37))&amp;" "&amp;IF(AK37="","",IF(ISERROR(SEARCH($J$2,Séquences!$W$435)),"",AK37)))</f>
        <v>.</v>
      </c>
      <c r="K37" s="430" t="str">
        <f>IF(ISERROR(SEARCH($K$3,C37)),".",IF(AB37="","",IF(ISERROR(SEARCH($K$2,Séquences!$W$44)),"",AB37))&amp;" "&amp;IF(AC37="","",IF(ISERROR(SEARCH($K$2,Séquences!$W$88)),"",AC37))&amp;" "&amp;IF(AD37="","",IF(ISERROR(SEARCH($K$2,Séquences!$W$131)),"",AD37))&amp;" "&amp;IF(AE37="","",IF(ISERROR(SEARCH($K$2,Séquences!$W$175)),"",AE37))&amp;" "&amp;IF(AF37="","",IF(ISERROR(SEARCH($K$2,Séquences!$W$219)),"",AF37))&amp;" "&amp;IF(AG37="","",IF(ISERROR(SEARCH($K$2,Séquences!$W$263)),"",AG37))&amp;" "&amp;IF(AH37="","",IF(ISERROR(SEARCH($K$2,Séquences!$W$306)),"",AH37))&amp;" "&amp;IF(AI37="","",IF(ISERROR(SEARCH($K$2,Séquences!$W$349)),"",AI37))&amp;" "&amp;IF(AJ37="","",IF(ISERROR(SEARCH($K$2,Séquences!$W$392)),"",AJ37))&amp;" "&amp;IF(AK37="","",IF(ISERROR(SEARCH($K$2,Séquences!$W$435)),"",AK37)))</f>
        <v>.</v>
      </c>
      <c r="L37" s="430" t="str">
        <f>IF(ISERROR(SEARCH($L$3,C37)),".",IF(AB37="","",IF(ISERROR(SEARCH($L$2,Séquences!$W$44)),"",AB37))&amp;" "&amp;IF(AC37="","",IF(ISERROR(SEARCH($L$2,Séquences!$W$88)),"",AC37))&amp;" "&amp;IF(AD37="","",IF(ISERROR(SEARCH($L$2,Séquences!$W$131)),"",AD37))&amp;" "&amp;IF(AE37="","",IF(ISERROR(SEARCH($L$2,Séquences!$W$175)),"",AE37))&amp;" "&amp;IF(AF37="","",IF(ISERROR(SEARCH($L$2,Séquences!$W$219)),"",AF37))&amp;" "&amp;IF(AG37="","",IF(ISERROR(SEARCH($L$2,Séquences!$W$263)),"",AG37))&amp;" "&amp;IF(AH37="","",IF(ISERROR(SEARCH($L$2,Séquences!$W$306)),"",AH37))&amp;" "&amp;IF(AI37="","",IF(ISERROR(SEARCH($L$2,Séquences!$W$349)),"",AI37))&amp;" "&amp;IF(AJ37="","",IF(ISERROR(SEARCH($L$2,Séquences!$W$392)),"",AJ37))&amp;" "&amp;IF(AK37="","",IF(ISERROR(SEARCH($L$2,Séquences!$W$435)),"",AK37)))</f>
        <v>.</v>
      </c>
      <c r="M37" s="431" t="str">
        <f>IF(ISERROR(SEARCH($M$3,C37)),".",IF(AB37="","",IF(ISERROR(SEARCH($M$2,Séquences!$W$44)),"",AB37))&amp;" "&amp;IF(AC37="","",IF(ISERROR(SEARCH($M$2,Séquences!$W$88)),"",AC37))&amp;" "&amp;IF(AD37="","",IF(ISERROR(SEARCH($M$2,Séquences!$W$131)),"",AD37))&amp;" "&amp;IF(AE37="","",IF(ISERROR(SEARCH($M$2,Séquences!$W$175)),"",AE37))&amp;" "&amp;IF(AF37="","",IF(ISERROR(SEARCH($M$2,Séquences!$W$219)),"",AF37))&amp;" "&amp;IF(AG37="","",IF(ISERROR(SEARCH($M$2,Séquences!$W$263)),"",AG37))&amp;" "&amp;IF(AH37="","",IF(ISERROR(SEARCH($M$2,Séquences!$W$306)),"",AH37))&amp;" "&amp;IF(AI37="","",IF(ISERROR(SEARCH($M$2,Séquences!$W$349)),"",AI37))&amp;" "&amp;IF(AJ37="","",IF(ISERROR(SEARCH($M$2,Séquences!$W$392)),"",AJ37))&amp;" "&amp;IF(AK37="","",IF(ISERROR(SEARCH($M$2,Séquences!$W$435)),"",AK37)))</f>
        <v>.</v>
      </c>
      <c r="N37" s="365" t="str">
        <f>IF(ISERROR(SEARCH($N$3,C37)),".",IF(AB37="","",IF(ISERROR(SEARCH($N$2,Séquences!$W$44)),"",AB37))&amp;" "&amp;IF(AC37="","",IF(ISERROR(SEARCH($N$2,Séquences!$W$88)),"",AC37))&amp;" "&amp;IF(AD37="","",IF(ISERROR(SEARCH($N$2,Séquences!$W$131)),"",AD37))&amp;" "&amp;IF(AE37="","",IF(ISERROR(SEARCH($N$2,Séquences!$W$175)),"",AE37))&amp;" "&amp;IF(AF37="","",IF(ISERROR(SEARCH($N$2,Séquences!$W$219)),"",AF37))&amp;" "&amp;IF(AG37="","",IF(ISERROR(SEARCH($N$2,Séquences!$W$263)),"",AG37))&amp;" "&amp;IF(AH37="","",IF(ISERROR(SEARCH($N$2,Séquences!$W$306)),"",AH37))&amp;" "&amp;IF(AI37="","",IF(ISERROR(SEARCH($N$2,Séquences!$W$349)),"",AI37))&amp;" "&amp;IF(AJ37="","",IF(ISERROR(SEARCH($N$2,Séquences!$W$392)),"",AJ37))&amp;" "&amp;IF(AK37="","",IF(ISERROR(SEARCH($N$2,Séquences!$W$435)),"",AK37)))</f>
        <v>.</v>
      </c>
      <c r="O37" s="430" t="str">
        <f>IF(ISERROR(SEARCH($O$3,C37)),".",IF(AB37="","",IF(ISERROR(SEARCH($O$2,Séquences!$W$44)),"",AB37))&amp;" "&amp;IF(AC37="","",IF(ISERROR(SEARCH($O$2,Séquences!$W$88)),"",AC37))&amp;" "&amp;IF(AD37="","",IF(ISERROR(SEARCH($O$2,Séquences!$W$131)),"",AD37))&amp;" "&amp;IF(AE37="","",IF(ISERROR(SEARCH($O$2,Séquences!$W$175)),"",AE37))&amp;" "&amp;IF(AF37="","",IF(ISERROR(SEARCH($O$2,Séquences!$W$219)),"",AF37))&amp;" "&amp;IF(AG37="","",IF(ISERROR(SEARCH($O$2,Séquences!$W$263)),"",AG37))&amp;" "&amp;IF(AH37="","",IF(ISERROR(SEARCH($O$2,Séquences!$W$306)),"",AH37))&amp;" "&amp;IF(AI37="","",IF(ISERROR(SEARCH($O$2,Séquences!$W$349)),"",AI37))&amp;" "&amp;IF(AJ37="","",IF(ISERROR(SEARCH($O$2,Séquences!$W$392)),"",AJ37))&amp;" "&amp;IF(AK37="","",IF(ISERROR(SEARCH($O$2,Séquences!$W$435)),"",AK37)))</f>
        <v xml:space="preserve">         </v>
      </c>
      <c r="P37" s="430" t="str">
        <f>IF(ISERROR(SEARCH($P$3,C37)),".",IF(AB37="","",IF(ISERROR(SEARCH($P$2,Séquences!$W$44)),"",AB37))&amp;" "&amp;IF(AC37="","",IF(ISERROR(SEARCH($P$2,Séquences!$W$88)),"",AC37))&amp;" "&amp;IF(AD37="","",IF(ISERROR(SEARCH($P$2,Séquences!$W$131)),"",AD37))&amp;" "&amp;IF(AE37="","",IF(ISERROR(SEARCH($P$2,Séquences!$W$175)),"",AE37))&amp;" "&amp;IF(AF37="","",IF(ISERROR(SEARCH($P$2,Séquences!$W$219)),"",AF37))&amp;" "&amp;IF(AG37="","",IF(ISERROR(SEARCH($P$2,Séquences!$W$263)),"",AG37))&amp;" "&amp;IF(AH37="","",IF(ISERROR(SEARCH($P$2,Séquences!$W$306)),"",AH37))&amp;" "&amp;IF(AI37="","",IF(ISERROR(SEARCH($P$2,Séquences!$W$349)),"",AI37))&amp;" "&amp;IF(AJ37="","",IF(ISERROR(SEARCH($P$2,Séquences!$W$392)),"",AJ37))&amp;" "&amp;IF(AK37="","",IF(ISERROR(SEARCH($P$2,Séquences!$W$435)),"",AK37)))</f>
        <v>.</v>
      </c>
      <c r="Q37" s="431" t="str">
        <f>IF(ISERROR(SEARCH($Q$3,C37)),".",IF(AB37="","",IF(ISERROR(SEARCH($Q$2,Séquences!$W$44)),"",AB37))&amp;" "&amp;IF(AC37="","",IF(ISERROR(SEARCH($Q$2,Séquences!$W$88)),"",AC37))&amp;" "&amp;IF(AD37="","",IF(ISERROR(SEARCH($Q$2,Séquences!$W$131)),"",AD37))&amp;" "&amp;IF(AE37="","",IF(ISERROR(SEARCH($Q$2,Séquences!$W$175)),"",AE37))&amp;" "&amp;IF(AF37="","",IF(ISERROR(SEARCH($Q$2,Séquences!$W$219)),"",AF37))&amp;" "&amp;IF(AG37="","",IF(ISERROR(SEARCH($Q$2,Séquences!$W$263)),"",AG37))&amp;" "&amp;IF(AH37="","",IF(ISERROR(SEARCH($Q$2,Séquences!$W$306)),"",AH37))&amp;" "&amp;IF(AI37="","",IF(ISERROR(SEARCH($Q$2,Séquences!$W$349)),"",AI37))&amp;" "&amp;IF(AJ37="","",IF(ISERROR(SEARCH($Q$2,Séquences!$W$392)),"",AJ37))&amp;" "&amp;IF(AK37="","",IF(ISERROR(SEARCH($Q$2,Séquences!$W$435)),"",AK37)))</f>
        <v>.</v>
      </c>
      <c r="R37" s="365" t="str">
        <f>IF(ISERROR(SEARCH($R$3,C37)),".",IF(AB37="","",IF(ISERROR(SEARCH($R$2,Séquences!$W$44)),"",AB37))&amp;" "&amp;IF(AC37="","",IF(ISERROR(SEARCH($R$2,Séquences!$W$88)),"",AC37))&amp;" "&amp;IF(AD37="","",IF(ISERROR(SEARCH($R$2,Séquences!$W$131)),"",AD37))&amp;" "&amp;IF(AE37="","",IF(ISERROR(SEARCH($R$2,Séquences!$W$175)),"",AE37))&amp;" "&amp;IF(AF37="","",IF(ISERROR(SEARCH($R$2,Séquences!$W$219)),"",AF37))&amp;" "&amp;IF(AG37="","",IF(ISERROR(SEARCH($R$2,Séquences!$W$263)),"",AG37))&amp;" "&amp;IF(AH37="","",IF(ISERROR(SEARCH($R$2,Séquences!$W$306)),"",AH37))&amp;" "&amp;IF(AI37="","",IF(ISERROR(SEARCH($R$2,Séquences!$W$349)),"",AI37))&amp;" "&amp;IF(AJ37="","",IF(ISERROR(SEARCH($R$2,Séquences!$W$392)),"",AJ37))&amp;" "&amp;IF(AK37="","",IF(ISERROR(SEARCH($R$2,Séquences!$W$435)),"",AK37)))</f>
        <v xml:space="preserve">         </v>
      </c>
      <c r="S37" s="430" t="str">
        <f>IF(ISERROR(SEARCH($S$3,C37)),".",IF(AB37="","",IF(ISERROR(SEARCH($S$2,Séquences!$W$44)),"",AB37))&amp;" "&amp;IF(AC37="","",IF(ISERROR(SEARCH($S$2,Séquences!$W$88)),"",AC37))&amp;" "&amp;IF(AD37="","",IF(ISERROR(SEARCH($S$2,Séquences!$W$131)),"",AD37))&amp;" "&amp;IF(AE37="","",IF(ISERROR(SEARCH($S$2,Séquences!$W$175)),"",AE37))&amp;" "&amp;IF(AF37="","",IF(ISERROR(SEARCH($S$2,Séquences!$W$219)),"",AF37))&amp;" "&amp;IF(AG37="","",IF(ISERROR(SEARCH($S$2,Séquences!$W$263)),"",AG37))&amp;" "&amp;IF(AH37="","",IF(ISERROR(SEARCH($S$2,Séquences!$W$306)),"",AH37))&amp;" "&amp;IF(AI37="","",IF(ISERROR(SEARCH($S$2,Séquences!$W$349)),"",AI37))&amp;" "&amp;IF(AJ37="","",IF(ISERROR(SEARCH($S$2,Séquences!$W$392)),"",AJ37))&amp;" "&amp;IF(AK37="","",IF(ISERROR(SEARCH($S$2,Séquences!$W$435)),"",AK37)))</f>
        <v xml:space="preserve">         </v>
      </c>
      <c r="T37" s="431" t="str">
        <f>IF(ISERROR(SEARCH($T$3,C37)),".",IF(AB37="","",IF(ISERROR(SEARCH($T$2,Séquences!$W$44)),"",AB37))&amp;" "&amp;IF(AC37="","",IF(ISERROR(SEARCH($T$2,Séquences!$W$88)),"",AC37))&amp;" "&amp;IF(AD37="","",IF(ISERROR(SEARCH($T$2,Séquences!$W$131)),"",AD37))&amp;" "&amp;IF(AE37="","",IF(ISERROR(SEARCH($T$2,Séquences!$W$175)),"",AE37))&amp;" "&amp;IF(AF37="","",IF(ISERROR(SEARCH($T$2,Séquences!$W$219)),"",AF37))&amp;" "&amp;IF(AG37="","",IF(ISERROR(SEARCH($T$2,Séquences!$W$263)),"",AG37))&amp;" "&amp;IF(AH37="","",IF(ISERROR(SEARCH($T$2,Séquences!$W$306)),"",AH37))&amp;" "&amp;IF(AI37="","",IF(ISERROR(SEARCH($T$2,Séquences!$W$349)),"",AI37))&amp;" "&amp;IF(AJ37="","",IF(ISERROR(SEARCH($T$2,Séquences!$W$392)),"",AJ37))&amp;" "&amp;IF(AK37="","",IF(ISERROR(SEARCH($T$2,Séquences!$W$435)),"",AK37)))</f>
        <v xml:space="preserve">         </v>
      </c>
      <c r="U37" s="365" t="str">
        <f>IF(ISERROR(SEARCH($U$3,C37)),".",IF(AB37="","",IF(ISERROR(SEARCH($U$2,Séquences!$W$44)),"",AB37))&amp;" "&amp;IF(AC37="","",IF(ISERROR(SEARCH($U$2,Séquences!$W$88)),"",AC37))&amp;" "&amp;IF(AD37="","",IF(ISERROR(SEARCH($U$2,Séquences!$W$131)),"",AD37))&amp;" "&amp;IF(AE37="","",IF(ISERROR(SEARCH($U$2,Séquences!$W$175)),"",AE37))&amp;" "&amp;IF(AF37="","",IF(ISERROR(SEARCH($U$2,Séquences!$W$219)),"",AF37))&amp;" "&amp;IF(AG37="","",IF(ISERROR(SEARCH($U$2,Séquences!$W$263)),"",AG37))&amp;" "&amp;IF(AH37="","",IF(ISERROR(SEARCH($U$2,Séquences!$W$306)),"",AH37))&amp;" "&amp;IF(AI37="","",IF(ISERROR(SEARCH($U$2,Séquences!$W$349)),"",AI37))&amp;" "&amp;IF(AJ37="","",IF(ISERROR(SEARCH($U$2,Séquences!$W$392)),"",AJ37))&amp;" "&amp;IF(AK37="","",IF(ISERROR(SEARCH($U$2,Séquences!$W$435)),"",AK37)))</f>
        <v>.</v>
      </c>
      <c r="V37" s="430" t="str">
        <f>IF(ISERROR(SEARCH($V$3,C37)),".",IF(AB37="","",IF(ISERROR(SEARCH($V$2,Séquences!$W$44)),"",AB37))&amp;" "&amp;IF(AC37="","",IF(ISERROR(SEARCH($V$2,Séquences!$W$88)),"",AC37))&amp;" "&amp;IF(AD37="","",IF(ISERROR(SEARCH($V$2,Séquences!$W$131)),"",AD37))&amp;" "&amp;IF(AE37="","",IF(ISERROR(SEARCH($V$2,Séquences!$W$175)),"",AE37))&amp;" "&amp;IF(AF37="","",IF(ISERROR(SEARCH($V$2,Séquences!$W$219)),"",AF37))&amp;" "&amp;IF(AG37="","",IF(ISERROR(SEARCH($V$2,Séquences!$W$263)),"",AG37))&amp;" "&amp;IF(AH37="","",IF(ISERROR(SEARCH($V$2,Séquences!$W$306)),"",AH37))&amp;" "&amp;IF(AI37="","",IF(ISERROR(SEARCH($V$2,Séquences!$W$349)),"",AI37))&amp;" "&amp;IF(AJ37="","",IF(ISERROR(SEARCH($V$2,Séquences!$W$392)),"",AJ37))&amp;" "&amp;IF(AK37="","",IF(ISERROR(SEARCH($V$2,Séquences!$W$435)),"",AK37)))</f>
        <v xml:space="preserve">         </v>
      </c>
      <c r="W37" s="431" t="str">
        <f>IF(ISERROR(SEARCH($W$3,C37)),".",IF(AB37="","",IF(ISERROR(SEARCH($W$2,Séquences!$W$44)),"",AB37))&amp;" "&amp;IF(AC37="","",IF(ISERROR(SEARCH($W$2,Séquences!$W$88)),"",AC37))&amp;" "&amp;IF(AD37="","",IF(ISERROR(SEARCH($W$2,Séquences!$W$131)),"",AD37))&amp;" "&amp;IF(AE37="","",IF(ISERROR(SEARCH($W$2,Séquences!$W$175)),"",AE37))&amp;" "&amp;IF(AF37="","",IF(ISERROR(SEARCH($W$2,Séquences!$W$219)),"",AF37))&amp;" "&amp;IF(AG37="","",IF(ISERROR(SEARCH($W$2,Séquences!$W$263)),"",AG37))&amp;" "&amp;IF(AH37="","",IF(ISERROR(SEARCH($W$2,Séquences!$W$306)),"",AH37))&amp;" "&amp;IF(AI37="","",IF(ISERROR(SEARCH($W$2,Séquences!$W$349)),"",AI37))&amp;" "&amp;IF(AJ37="","",IF(ISERROR(SEARCH($W$2,Séquences!$W$392)),"",AJ37))&amp;" "&amp;IF(AK37="","",IF(ISERROR(SEARCH($W$2,Séquences!$W$435)),"",AK37)))</f>
        <v>.</v>
      </c>
      <c r="X37" s="365" t="str">
        <f>IF(ISERROR(SEARCH($X$3,C37)),".",IF(AB37="","",IF(ISERROR(SEARCH($X$2,Séquences!$W$44)),"",AB37))&amp;" "&amp;IF(AC37="","",IF(ISERROR(SEARCH($X$2,Séquences!$W$88)),"",AC37))&amp;" "&amp;IF(AD37="","",IF(ISERROR(SEARCH($X$2,Séquences!$W$131)),"",AD37))&amp;" "&amp;IF(AE37="","",IF(ISERROR(SEARCH($X$2,Séquences!$W$175)),"",AE37))&amp;" "&amp;IF(AF37="","",IF(ISERROR(SEARCH($X$2,Séquences!$W$219)),"",AF37))&amp;" "&amp;IF(AG37="","",IF(ISERROR(SEARCH($X$2,Séquences!$W$263)),"",AG37))&amp;" "&amp;IF(AH37="","",IF(ISERROR(SEARCH($X$2,Séquences!$W$306)),"",AH37))&amp;" "&amp;IF(AI37="","",IF(ISERROR(SEARCH($X$2,Séquences!$W$349)),"",AI37))&amp;" "&amp;IF(AJ37="","",IF(ISERROR(SEARCH($X$2,Séquences!$W$392)),"",AJ37))&amp;" "&amp;IF(AK37="","",IF(ISERROR(SEARCH($X$2,Séquences!$W$435)),"",AK37)))</f>
        <v>.</v>
      </c>
      <c r="Y37" s="430" t="str">
        <f>IF(ISERROR(SEARCH($Y$3,C37)),".",IF(AB37="","",IF(ISERROR(SEARCH($Y$2,Séquences!$W$44)),"",AB37))&amp;" "&amp;IF(AC37="","",IF(ISERROR(SEARCH($Y$2,Séquences!$W$88)),"",AC37))&amp;" "&amp;IF(AD37="","",IF(ISERROR(SEARCH($Y$2,Séquences!$W$131)),"",AD37))&amp;" "&amp;IF(AE37="","",IF(ISERROR(SEARCH($Y$2,Séquences!$W$175)),"",AE37))&amp;" "&amp;IF(AF37="","",IF(ISERROR(SEARCH($Y$2,Séquences!$W$219)),"",AF37))&amp;" "&amp;IF(AG37="","",IF(ISERROR(SEARCH($Y$2,Séquences!$W$263)),"",AG37))&amp;" "&amp;IF(AH37="","",IF(ISERROR(SEARCH($Y$2,Séquences!$W$306)),"",AH37))&amp;" "&amp;IF(AI37="","",IF(ISERROR(SEARCH($Y$2,Séquences!$W$349)),"",AI37))&amp;" "&amp;IF(AJ37="","",IF(ISERROR(SEARCH($Y$2,Séquences!$W$392)),"",AJ37))&amp;" "&amp;IF(AK37="","",IF(ISERROR(SEARCH($Y$2,Séquences!$W$435)),"",AK37)))</f>
        <v>.</v>
      </c>
      <c r="Z37" s="430" t="str">
        <f>IF(ISERROR(SEARCH($Z$3,C37)),".",IF(AB37="","",IF(ISERROR(SEARCH($Z$2,Séquences!$W$44)),"",AB37))&amp;" "&amp;IF(AC37="","",IF(ISERROR(SEARCH($Z$2,Séquences!$W$88)),"",AC37))&amp;" "&amp;IF(AD37="","",IF(ISERROR(SEARCH($Z$2,Séquences!$W$131)),"",AD37))&amp;" "&amp;IF(AE37="","",IF(ISERROR(SEARCH($Z$2,Séquences!$W$175)),"",AE37))&amp;" "&amp;IF(AF37="","",IF(ISERROR(SEARCH($Z$2,Séquences!$W$219)),"",AF37))&amp;" "&amp;IF(AG37="","",IF(ISERROR(SEARCH($Z$2,Séquences!$W$263)),"",AG37))&amp;" "&amp;IF(AH37="","",IF(ISERROR(SEARCH($Z$2,Séquences!$W$306)),"",AH37))&amp;" "&amp;IF(AI37="","",IF(ISERROR(SEARCH($Z$2,Séquences!$W$349)),"",AI37))&amp;" "&amp;IF(AJ37="","",IF(ISERROR(SEARCH($Z$2,Séquences!$W$392)),"",AJ37))&amp;" "&amp;IF(AK37="","",IF(ISERROR(SEARCH($Z$2,Séquences!$W$435)),"",AK37)))</f>
        <v>.</v>
      </c>
      <c r="AA37" s="206">
        <f t="shared" si="2"/>
        <v>22</v>
      </c>
      <c r="AB37" s="207" t="str">
        <f>IF(ISERROR(SEARCH($A$31,Séquences!$W$44)),"",IF(ISERROR(SEARCH(A37,Séquences!$W$44)),"",Séquences!$X$44))</f>
        <v/>
      </c>
      <c r="AC37" s="207" t="str">
        <f>IF(ISERROR(SEARCH($A$31,Séquences!$W$88)),"",IF(ISERROR(SEARCH(A37,Séquences!$W$88)),"",Séquences!$X$88))</f>
        <v/>
      </c>
      <c r="AD37" s="207" t="str">
        <f>IF(ISERROR(SEARCH($A$31,Séquences!$W$131)),"",IF(ISERROR(SEARCH(A37,Séquences!$W$131)),"",Séquences!$X$131))</f>
        <v/>
      </c>
      <c r="AE37" s="207" t="str">
        <f>IF(ISERROR(SEARCH($A$31,Séquences!$W$175)),"",IF(ISERROR(SEARCH(A37,Séquences!$W$175)),"",Séquences!$X$175))</f>
        <v/>
      </c>
      <c r="AF37" s="207" t="str">
        <f>IF(ISERROR(SEARCH($A$31,Séquences!$W$263)),"",IF(ISERROR(SEARCH(A37,Séquences!$W$263)),"",Séquences!$X$263))</f>
        <v/>
      </c>
      <c r="AG37" s="207" t="str">
        <f>IF(ISERROR(SEARCH($A$31,Séquences!$W$263)),"",IF(ISERROR(SEARCH(A37,Séquences!$W$263)),"",Séquences!$X$326))</f>
        <v/>
      </c>
      <c r="AH37" s="207" t="str">
        <f>IF(ISERROR(SEARCH($A$31,Séquences!$W$349)),"",IF(ISERROR(SEARCH(A37,Séquences!$W$349)),"",Séquences!$X$349))</f>
        <v/>
      </c>
      <c r="AI37" s="207" t="str">
        <f>IF(ISERROR(SEARCH($A$31,Séquences!$W$392)),"",IF(ISERROR(SEARCH(A37,Séquences!$W$392)),"",Séquences!$X$392))</f>
        <v/>
      </c>
      <c r="AJ37" s="207" t="str">
        <f>IF(ISERROR(SEARCH($A$31,Séquences!$W$435)),"",IF(ISERROR(SEARCH(B37,Séquences!$W$435)),"",Séquences!$X$435))</f>
        <v/>
      </c>
    </row>
    <row r="38" spans="1:368" ht="39" customHeight="1">
      <c r="A38" s="210" t="s">
        <v>875</v>
      </c>
      <c r="B38" s="228" t="s">
        <v>874</v>
      </c>
      <c r="C38" s="341" t="str">
        <f>'Objectifs et Compétences'!I34</f>
        <v xml:space="preserve">1.5. / 3.4. / 4.1. / 4.2. / 4.3. / 5.3. / 6.2. </v>
      </c>
      <c r="D38" s="208" t="s">
        <v>835</v>
      </c>
      <c r="E38" s="429" t="str">
        <f>IF(ISERROR(SEARCH($E$3,C38)),".",IF(AB38="","",IF(ISERROR(SEARCH($E$2,Séquences!$W$44)),"",AB38))&amp;" "&amp;IF(AC38="","",IF(ISERROR(SEARCH($E$2,Séquences!$W$88)),"",AC38))&amp;" "&amp;IF(AD38="","",IF(ISERROR(SEARCH($E$2,Séquences!$W$131)),"",AD38))&amp;" "&amp;IF(AE38="","",IF(ISERROR(SEARCH($E$2,Séquences!$W$175)),"",AE38))&amp;" "&amp;IF(AF38="","",IF(ISERROR(SEARCH($E$2,Séquences!$W$219)),"",AF38))&amp;" "&amp;IF(AG38="","",IF(ISERROR(SEARCH($E$2,Séquences!$W$263)),"",AG38))&amp;" "&amp;IF(AH38="","",IF(ISERROR(SEARCH($E$2,Séquences!$W$306)),"",AH38))&amp;" "&amp;IF(AI38="","",IF(ISERROR(SEARCH($E$2,Séquences!$W$349)),"",AI38))&amp;" "&amp;IF(AJ38="","",IF(ISERROR(SEARCH($E$2,Séquences!$W$392)),"",AJ38))&amp;" "&amp;IF(AK38="","",IF(ISERROR(SEARCH($E$2,Séquences!$W$435)),"",AK38)))</f>
        <v>.</v>
      </c>
      <c r="F38" s="430" t="str">
        <f>IF(ISERROR(SEARCH($F$3,C38)),".",IF(AB38="","",IF(ISERROR(SEARCH($F$2,Séquences!$W$44)),"",AB38))&amp;" "&amp;IF(AC38="","",IF(ISERROR(SEARCH($F$2,Séquences!$W$88)),"",AC38))&amp;" "&amp;IF(AD38="","",IF(ISERROR(SEARCH($F$2,Séquences!$W$131)),"",AD38))&amp;" "&amp;IF(AE38="","",IF(ISERROR(SEARCH($F$2,Séquences!$W$175)),"",AE38))&amp;" "&amp;IF(AF38="","",IF(ISERROR(SEARCH($F$2,Séquences!$W$219)),"",AF38))&amp;" "&amp;IF(AG38="","",IF(ISERROR(SEARCH($F$2,Séquences!$W$263)),"",AG38))&amp;" "&amp;IF(AH38="","",IF(ISERROR(SEARCH($F$2,Séquences!$W$306)),"",AH38))&amp;" "&amp;IF(AI38="","",IF(ISERROR(SEARCH($F$2,Séquences!$W$349)),"",AI38))&amp;" "&amp;IF(AJ38="","",IF(ISERROR(SEARCH($F$2,Séquences!$W$392)),"",AJ38))&amp;" "&amp;IF(AK38="","",IF(ISERROR(SEARCH($F$2,Séquences!$W$435)),"",AK38)))</f>
        <v>.</v>
      </c>
      <c r="G38" s="430" t="str">
        <f>IF(ISERROR(SEARCH($G$3,C38)),".",IF(AB38="","",IF(ISERROR(SEARCH($G$2,Séquences!$W$44)),"",AB38))&amp;" "&amp;IF(AC38="","",IF(ISERROR(SEARCH($G$2,Séquences!$W$88)),"",AC38))&amp;" "&amp;IF(AD38="","",IF(ISERROR(SEARCH($G$2,Séquences!$W$131)),"",AD38))&amp;" "&amp;IF(AE38="","",IF(ISERROR(SEARCH($G$2,Séquences!$W$175)),"",AE38))&amp;" "&amp;IF(AF38="","",IF(ISERROR(SEARCH($G$2,Séquences!$W$219)),"",AF38))&amp;" "&amp;IF(AG38="","",IF(ISERROR(SEARCH($G$2,Séquences!$W$263)),"",AG38))&amp;" "&amp;IF(AH38="","",IF(ISERROR(SEARCH($G$2,Séquences!$W$306)),"",AH38))&amp;" "&amp;IF(AI38="","",IF(ISERROR(SEARCH($G$2,Séquences!$W$349)),"",AI38))&amp;" "&amp;IF(AJ38="","",IF(ISERROR(SEARCH($G$2,Séquences!$W$392)),"",AJ38))&amp;" "&amp;IF(AK38="","",IF(ISERROR(SEARCH($G$2,Séquences!$W$435)),"",AK38)))</f>
        <v>.</v>
      </c>
      <c r="H38" s="430" t="str">
        <f>IF(ISERROR(SEARCH($H$3,C38)),".",IF(AB38="","",IF(ISERROR(SEARCH($H$2,Séquences!$W$44)),"",AB38))&amp;" "&amp;IF(AC38="","",IF(ISERROR(SEARCH($H$2,Séquences!$W$88)),"",AC38))&amp;" "&amp;IF(AD38="","",IF(ISERROR(SEARCH($H$2,Séquences!$W$131)),"",AD38))&amp;" "&amp;IF(AE38="","",IF(ISERROR(SEARCH($H$2,Séquences!$W$175)),"",AE38))&amp;" "&amp;IF(AF38="","",IF(ISERROR(SEARCH($H$2,Séquences!$W$219)),"",AF38))&amp;" "&amp;IF(AG38="","",IF(ISERROR(SEARCH($H$2,Séquences!$W$263)),"",AG38))&amp;" "&amp;IF(AH38="","",IF(ISERROR(SEARCH($H$2,Séquences!$W$306)),"",AH38))&amp;" "&amp;IF(AI38="","",IF(ISERROR(SEARCH($H$2,Séquences!$W$349)),"",AI38))&amp;" "&amp;IF(AJ38="","",IF(ISERROR(SEARCH($H$2,Séquences!$W$392)),"",AJ38))&amp;" "&amp;IF(AK38="","",IF(ISERROR(SEARCH($H$2,Séquences!$W$435)),"",AK38)))</f>
        <v>.</v>
      </c>
      <c r="I38" s="431" t="str">
        <f>IF(ISERROR(SEARCH($I$3,C38)),".",IF(AB38="","",IF(ISERROR(SEARCH($I$2,Séquences!$W$44)),"",AB38))&amp;" "&amp;IF(AC38="","",IF(ISERROR(SEARCH($I$2,Séquences!$W$88)),"",AC38))&amp;" "&amp;IF(AD38="","",IF(ISERROR(SEARCH($I$2,Séquences!$W$131)),"",AD38))&amp;" "&amp;IF(AE38="","",IF(ISERROR(SEARCH($I$2,Séquences!$W$175)),"",AE38))&amp;" "&amp;IF(AF38="","",IF(ISERROR(SEARCH($I$2,Séquences!$W$219)),"",AF38))&amp;" "&amp;IF(AG38="","",IF(ISERROR(SEARCH($I$2,Séquences!$W$263)),"",AG38))&amp;" "&amp;IF(AH38="","",IF(ISERROR(SEARCH($I$2,Séquences!$W$306)),"",AH38))&amp;" "&amp;IF(AI38="","",IF(ISERROR(SEARCH($I$2,Séquences!$W$349)),"",AI38))&amp;" "&amp;IF(AJ38="","",IF(ISERROR(SEARCH($I$2,Séquences!$W$392)),"",AJ38))&amp;" "&amp;IF(AK38="","",IF(ISERROR(SEARCH($I$2,Séquences!$W$435)),"",AK38)))</f>
        <v xml:space="preserve">         </v>
      </c>
      <c r="J38" s="365" t="str">
        <f>IF(ISERROR(SEARCH($J$3,C38)),".",IF(AB38="","",IF(ISERROR(SEARCH($J$2,Séquences!$W$44)),"",AB38))&amp;" "&amp;IF(AC38="","",IF(ISERROR(SEARCH($J$2,Séquences!$W$88)),"",AC38))&amp;" "&amp;IF(AD38="","",IF(ISERROR(SEARCH($J$2,Séquences!$W$131)),"",AD38))&amp;" "&amp;IF(AE38="","",IF(ISERROR(SEARCH($J$2,Séquences!$W$175)),"",AE38))&amp;" "&amp;IF(AF38="","",IF(ISERROR(SEARCH($J$2,Séquences!$W$219)),"",AF38))&amp;" "&amp;IF(AG38="","",IF(ISERROR(SEARCH($J$2,Séquences!$W$263)),"",AG38))&amp;" "&amp;IF(AH38="","",IF(ISERROR(SEARCH($J$2,Séquences!$W$306)),"",AH38))&amp;" "&amp;IF(AI38="","",IF(ISERROR(SEARCH($J$2,Séquences!$W$349)),"",AI38))&amp;" "&amp;IF(AJ38="","",IF(ISERROR(SEARCH($J$2,Séquences!$W$392)),"",AJ38))&amp;" "&amp;IF(AK38="","",IF(ISERROR(SEARCH($J$2,Séquences!$W$435)),"",AK38)))</f>
        <v>.</v>
      </c>
      <c r="K38" s="430" t="str">
        <f>IF(ISERROR(SEARCH($K$3,C38)),".",IF(AB38="","",IF(ISERROR(SEARCH($K$2,Séquences!$W$44)),"",AB38))&amp;" "&amp;IF(AC38="","",IF(ISERROR(SEARCH($K$2,Séquences!$W$88)),"",AC38))&amp;" "&amp;IF(AD38="","",IF(ISERROR(SEARCH($K$2,Séquences!$W$131)),"",AD38))&amp;" "&amp;IF(AE38="","",IF(ISERROR(SEARCH($K$2,Séquences!$W$175)),"",AE38))&amp;" "&amp;IF(AF38="","",IF(ISERROR(SEARCH($K$2,Séquences!$W$219)),"",AF38))&amp;" "&amp;IF(AG38="","",IF(ISERROR(SEARCH($K$2,Séquences!$W$263)),"",AG38))&amp;" "&amp;IF(AH38="","",IF(ISERROR(SEARCH($K$2,Séquences!$W$306)),"",AH38))&amp;" "&amp;IF(AI38="","",IF(ISERROR(SEARCH($K$2,Séquences!$W$349)),"",AI38))&amp;" "&amp;IF(AJ38="","",IF(ISERROR(SEARCH($K$2,Séquences!$W$392)),"",AJ38))&amp;" "&amp;IF(AK38="","",IF(ISERROR(SEARCH($K$2,Séquences!$W$435)),"",AK38)))</f>
        <v>.</v>
      </c>
      <c r="L38" s="430" t="str">
        <f>IF(ISERROR(SEARCH($L$3,C38)),".",IF(AB38="","",IF(ISERROR(SEARCH($L$2,Séquences!$W$44)),"",AB38))&amp;" "&amp;IF(AC38="","",IF(ISERROR(SEARCH($L$2,Séquences!$W$88)),"",AC38))&amp;" "&amp;IF(AD38="","",IF(ISERROR(SEARCH($L$2,Séquences!$W$131)),"",AD38))&amp;" "&amp;IF(AE38="","",IF(ISERROR(SEARCH($L$2,Séquences!$W$175)),"",AE38))&amp;" "&amp;IF(AF38="","",IF(ISERROR(SEARCH($L$2,Séquences!$W$219)),"",AF38))&amp;" "&amp;IF(AG38="","",IF(ISERROR(SEARCH($L$2,Séquences!$W$263)),"",AG38))&amp;" "&amp;IF(AH38="","",IF(ISERROR(SEARCH($L$2,Séquences!$W$306)),"",AH38))&amp;" "&amp;IF(AI38="","",IF(ISERROR(SEARCH($L$2,Séquences!$W$349)),"",AI38))&amp;" "&amp;IF(AJ38="","",IF(ISERROR(SEARCH($L$2,Séquences!$W$392)),"",AJ38))&amp;" "&amp;IF(AK38="","",IF(ISERROR(SEARCH($L$2,Séquences!$W$435)),"",AK38)))</f>
        <v>.</v>
      </c>
      <c r="M38" s="431" t="str">
        <f>IF(ISERROR(SEARCH($M$3,C38)),".",IF(AB38="","",IF(ISERROR(SEARCH($M$2,Séquences!$W$44)),"",AB38))&amp;" "&amp;IF(AC38="","",IF(ISERROR(SEARCH($M$2,Séquences!$W$88)),"",AC38))&amp;" "&amp;IF(AD38="","",IF(ISERROR(SEARCH($M$2,Séquences!$W$131)),"",AD38))&amp;" "&amp;IF(AE38="","",IF(ISERROR(SEARCH($M$2,Séquences!$W$175)),"",AE38))&amp;" "&amp;IF(AF38="","",IF(ISERROR(SEARCH($M$2,Séquences!$W$219)),"",AF38))&amp;" "&amp;IF(AG38="","",IF(ISERROR(SEARCH($M$2,Séquences!$W$263)),"",AG38))&amp;" "&amp;IF(AH38="","",IF(ISERROR(SEARCH($M$2,Séquences!$W$306)),"",AH38))&amp;" "&amp;IF(AI38="","",IF(ISERROR(SEARCH($M$2,Séquences!$W$349)),"",AI38))&amp;" "&amp;IF(AJ38="","",IF(ISERROR(SEARCH($M$2,Séquences!$W$392)),"",AJ38))&amp;" "&amp;IF(AK38="","",IF(ISERROR(SEARCH($M$2,Séquences!$W$435)),"",AK38)))</f>
        <v>.</v>
      </c>
      <c r="N38" s="365" t="str">
        <f>IF(ISERROR(SEARCH($N$3,C38)),".",IF(AB38="","",IF(ISERROR(SEARCH($N$2,Séquences!$W$44)),"",AB38))&amp;" "&amp;IF(AC38="","",IF(ISERROR(SEARCH($N$2,Séquences!$W$88)),"",AC38))&amp;" "&amp;IF(AD38="","",IF(ISERROR(SEARCH($N$2,Séquences!$W$131)),"",AD38))&amp;" "&amp;IF(AE38="","",IF(ISERROR(SEARCH($N$2,Séquences!$W$175)),"",AE38))&amp;" "&amp;IF(AF38="","",IF(ISERROR(SEARCH($N$2,Séquences!$W$219)),"",AF38))&amp;" "&amp;IF(AG38="","",IF(ISERROR(SEARCH($N$2,Séquences!$W$263)),"",AG38))&amp;" "&amp;IF(AH38="","",IF(ISERROR(SEARCH($N$2,Séquences!$W$306)),"",AH38))&amp;" "&amp;IF(AI38="","",IF(ISERROR(SEARCH($N$2,Séquences!$W$349)),"",AI38))&amp;" "&amp;IF(AJ38="","",IF(ISERROR(SEARCH($N$2,Séquences!$W$392)),"",AJ38))&amp;" "&amp;IF(AK38="","",IF(ISERROR(SEARCH($N$2,Séquences!$W$435)),"",AK38)))</f>
        <v>.</v>
      </c>
      <c r="O38" s="430" t="str">
        <f>IF(ISERROR(SEARCH($O$3,C38)),".",IF(AB38="","",IF(ISERROR(SEARCH($O$2,Séquences!$W$44)),"",AB38))&amp;" "&amp;IF(AC38="","",IF(ISERROR(SEARCH($O$2,Séquences!$W$88)),"",AC38))&amp;" "&amp;IF(AD38="","",IF(ISERROR(SEARCH($O$2,Séquences!$W$131)),"",AD38))&amp;" "&amp;IF(AE38="","",IF(ISERROR(SEARCH($O$2,Séquences!$W$175)),"",AE38))&amp;" "&amp;IF(AF38="","",IF(ISERROR(SEARCH($O$2,Séquences!$W$219)),"",AF38))&amp;" "&amp;IF(AG38="","",IF(ISERROR(SEARCH($O$2,Séquences!$W$263)),"",AG38))&amp;" "&amp;IF(AH38="","",IF(ISERROR(SEARCH($O$2,Séquences!$W$306)),"",AH38))&amp;" "&amp;IF(AI38="","",IF(ISERROR(SEARCH($O$2,Séquences!$W$349)),"",AI38))&amp;" "&amp;IF(AJ38="","",IF(ISERROR(SEARCH($O$2,Séquences!$W$392)),"",AJ38))&amp;" "&amp;IF(AK38="","",IF(ISERROR(SEARCH($O$2,Séquences!$W$435)),"",AK38)))</f>
        <v>.</v>
      </c>
      <c r="P38" s="430" t="str">
        <f>IF(ISERROR(SEARCH($P$3,C38)),".",IF(AB38="","",IF(ISERROR(SEARCH($P$2,Séquences!$W$44)),"",AB38))&amp;" "&amp;IF(AC38="","",IF(ISERROR(SEARCH($P$2,Séquences!$W$88)),"",AC38))&amp;" "&amp;IF(AD38="","",IF(ISERROR(SEARCH($P$2,Séquences!$W$131)),"",AD38))&amp;" "&amp;IF(AE38="","",IF(ISERROR(SEARCH($P$2,Séquences!$W$175)),"",AE38))&amp;" "&amp;IF(AF38="","",IF(ISERROR(SEARCH($P$2,Séquences!$W$219)),"",AF38))&amp;" "&amp;IF(AG38="","",IF(ISERROR(SEARCH($P$2,Séquences!$W$263)),"",AG38))&amp;" "&amp;IF(AH38="","",IF(ISERROR(SEARCH($P$2,Séquences!$W$306)),"",AH38))&amp;" "&amp;IF(AI38="","",IF(ISERROR(SEARCH($P$2,Séquences!$W$349)),"",AI38))&amp;" "&amp;IF(AJ38="","",IF(ISERROR(SEARCH($P$2,Séquences!$W$392)),"",AJ38))&amp;" "&amp;IF(AK38="","",IF(ISERROR(SEARCH($P$2,Séquences!$W$435)),"",AK38)))</f>
        <v>.</v>
      </c>
      <c r="Q38" s="431" t="str">
        <f>IF(ISERROR(SEARCH($Q$3,C38)),".",IF(AB38="","",IF(ISERROR(SEARCH($Q$2,Séquences!$W$44)),"",AB38))&amp;" "&amp;IF(AC38="","",IF(ISERROR(SEARCH($Q$2,Séquences!$W$88)),"",AC38))&amp;" "&amp;IF(AD38="","",IF(ISERROR(SEARCH($Q$2,Séquences!$W$131)),"",AD38))&amp;" "&amp;IF(AE38="","",IF(ISERROR(SEARCH($Q$2,Séquences!$W$175)),"",AE38))&amp;" "&amp;IF(AF38="","",IF(ISERROR(SEARCH($Q$2,Séquences!$W$219)),"",AF38))&amp;" "&amp;IF(AG38="","",IF(ISERROR(SEARCH($Q$2,Séquences!$W$263)),"",AG38))&amp;" "&amp;IF(AH38="","",IF(ISERROR(SEARCH($Q$2,Séquences!$W$306)),"",AH38))&amp;" "&amp;IF(AI38="","",IF(ISERROR(SEARCH($Q$2,Séquences!$W$349)),"",AI38))&amp;" "&amp;IF(AJ38="","",IF(ISERROR(SEARCH($Q$2,Séquences!$W$392)),"",AJ38))&amp;" "&amp;IF(AK38="","",IF(ISERROR(SEARCH($Q$2,Séquences!$W$435)),"",AK38)))</f>
        <v xml:space="preserve">         </v>
      </c>
      <c r="R38" s="365" t="str">
        <f>IF(ISERROR(SEARCH($R$3,C38)),".",IF(AB38="","",IF(ISERROR(SEARCH($R$2,Séquences!$W$44)),"",AB38))&amp;" "&amp;IF(AC38="","",IF(ISERROR(SEARCH($R$2,Séquences!$W$88)),"",AC38))&amp;" "&amp;IF(AD38="","",IF(ISERROR(SEARCH($R$2,Séquences!$W$131)),"",AD38))&amp;" "&amp;IF(AE38="","",IF(ISERROR(SEARCH($R$2,Séquences!$W$175)),"",AE38))&amp;" "&amp;IF(AF38="","",IF(ISERROR(SEARCH($R$2,Séquences!$W$219)),"",AF38))&amp;" "&amp;IF(AG38="","",IF(ISERROR(SEARCH($R$2,Séquences!$W$263)),"",AG38))&amp;" "&amp;IF(AH38="","",IF(ISERROR(SEARCH($R$2,Séquences!$W$306)),"",AH38))&amp;" "&amp;IF(AI38="","",IF(ISERROR(SEARCH($R$2,Séquences!$W$349)),"",AI38))&amp;" "&amp;IF(AJ38="","",IF(ISERROR(SEARCH($R$2,Séquences!$W$392)),"",AJ38))&amp;" "&amp;IF(AK38="","",IF(ISERROR(SEARCH($R$2,Séquences!$W$435)),"",AK38)))</f>
        <v xml:space="preserve">         </v>
      </c>
      <c r="S38" s="430" t="str">
        <f>IF(ISERROR(SEARCH($S$3,C38)),".",IF(AB38="","",IF(ISERROR(SEARCH($S$2,Séquences!$W$44)),"",AB38))&amp;" "&amp;IF(AC38="","",IF(ISERROR(SEARCH($S$2,Séquences!$W$88)),"",AC38))&amp;" "&amp;IF(AD38="","",IF(ISERROR(SEARCH($S$2,Séquences!$W$131)),"",AD38))&amp;" "&amp;IF(AE38="","",IF(ISERROR(SEARCH($S$2,Séquences!$W$175)),"",AE38))&amp;" "&amp;IF(AF38="","",IF(ISERROR(SEARCH($S$2,Séquences!$W$219)),"",AF38))&amp;" "&amp;IF(AG38="","",IF(ISERROR(SEARCH($S$2,Séquences!$W$263)),"",AG38))&amp;" "&amp;IF(AH38="","",IF(ISERROR(SEARCH($S$2,Séquences!$W$306)),"",AH38))&amp;" "&amp;IF(AI38="","",IF(ISERROR(SEARCH($S$2,Séquences!$W$349)),"",AI38))&amp;" "&amp;IF(AJ38="","",IF(ISERROR(SEARCH($S$2,Séquences!$W$392)),"",AJ38))&amp;" "&amp;IF(AK38="","",IF(ISERROR(SEARCH($S$2,Séquences!$W$435)),"",AK38)))</f>
        <v xml:space="preserve">         </v>
      </c>
      <c r="T38" s="431" t="str">
        <f>IF(ISERROR(SEARCH($T$3,C38)),".",IF(AB38="","",IF(ISERROR(SEARCH($T$2,Séquences!$W$44)),"",AB38))&amp;" "&amp;IF(AC38="","",IF(ISERROR(SEARCH($T$2,Séquences!$W$88)),"",AC38))&amp;" "&amp;IF(AD38="","",IF(ISERROR(SEARCH($T$2,Séquences!$W$131)),"",AD38))&amp;" "&amp;IF(AE38="","",IF(ISERROR(SEARCH($T$2,Séquences!$W$175)),"",AE38))&amp;" "&amp;IF(AF38="","",IF(ISERROR(SEARCH($T$2,Séquences!$W$219)),"",AF38))&amp;" "&amp;IF(AG38="","",IF(ISERROR(SEARCH($T$2,Séquences!$W$263)),"",AG38))&amp;" "&amp;IF(AH38="","",IF(ISERROR(SEARCH($T$2,Séquences!$W$306)),"",AH38))&amp;" "&amp;IF(AI38="","",IF(ISERROR(SEARCH($T$2,Séquences!$W$349)),"",AI38))&amp;" "&amp;IF(AJ38="","",IF(ISERROR(SEARCH($T$2,Séquences!$W$392)),"",AJ38))&amp;" "&amp;IF(AK38="","",IF(ISERROR(SEARCH($T$2,Séquences!$W$435)),"",AK38)))</f>
        <v xml:space="preserve">         </v>
      </c>
      <c r="U38" s="365" t="str">
        <f>IF(ISERROR(SEARCH($U$3,C38)),".",IF(AB38="","",IF(ISERROR(SEARCH($U$2,Séquences!$W$44)),"",AB38))&amp;" "&amp;IF(AC38="","",IF(ISERROR(SEARCH($U$2,Séquences!$W$88)),"",AC38))&amp;" "&amp;IF(AD38="","",IF(ISERROR(SEARCH($U$2,Séquences!$W$131)),"",AD38))&amp;" "&amp;IF(AE38="","",IF(ISERROR(SEARCH($U$2,Séquences!$W$175)),"",AE38))&amp;" "&amp;IF(AF38="","",IF(ISERROR(SEARCH($U$2,Séquences!$W$219)),"",AF38))&amp;" "&amp;IF(AG38="","",IF(ISERROR(SEARCH($U$2,Séquences!$W$263)),"",AG38))&amp;" "&amp;IF(AH38="","",IF(ISERROR(SEARCH($U$2,Séquences!$W$306)),"",AH38))&amp;" "&amp;IF(AI38="","",IF(ISERROR(SEARCH($U$2,Séquences!$W$349)),"",AI38))&amp;" "&amp;IF(AJ38="","",IF(ISERROR(SEARCH($U$2,Séquences!$W$392)),"",AJ38))&amp;" "&amp;IF(AK38="","",IF(ISERROR(SEARCH($U$2,Séquences!$W$435)),"",AK38)))</f>
        <v>.</v>
      </c>
      <c r="V38" s="430" t="str">
        <f>IF(ISERROR(SEARCH($V$3,C38)),".",IF(AB38="","",IF(ISERROR(SEARCH($V$2,Séquences!$W$44)),"",AB38))&amp;" "&amp;IF(AC38="","",IF(ISERROR(SEARCH($V$2,Séquences!$W$88)),"",AC38))&amp;" "&amp;IF(AD38="","",IF(ISERROR(SEARCH($V$2,Séquences!$W$131)),"",AD38))&amp;" "&amp;IF(AE38="","",IF(ISERROR(SEARCH($V$2,Séquences!$W$175)),"",AE38))&amp;" "&amp;IF(AF38="","",IF(ISERROR(SEARCH($V$2,Séquences!$W$219)),"",AF38))&amp;" "&amp;IF(AG38="","",IF(ISERROR(SEARCH($V$2,Séquences!$W$263)),"",AG38))&amp;" "&amp;IF(AH38="","",IF(ISERROR(SEARCH($V$2,Séquences!$W$306)),"",AH38))&amp;" "&amp;IF(AI38="","",IF(ISERROR(SEARCH($V$2,Séquences!$W$349)),"",AI38))&amp;" "&amp;IF(AJ38="","",IF(ISERROR(SEARCH($V$2,Séquences!$W$392)),"",AJ38))&amp;" "&amp;IF(AK38="","",IF(ISERROR(SEARCH($V$2,Séquences!$W$435)),"",AK38)))</f>
        <v>.</v>
      </c>
      <c r="W38" s="431" t="str">
        <f>IF(ISERROR(SEARCH($W$3,C38)),".",IF(AB38="","",IF(ISERROR(SEARCH($W$2,Séquences!$W$44)),"",AB38))&amp;" "&amp;IF(AC38="","",IF(ISERROR(SEARCH($W$2,Séquences!$W$88)),"",AC38))&amp;" "&amp;IF(AD38="","",IF(ISERROR(SEARCH($W$2,Séquences!$W$131)),"",AD38))&amp;" "&amp;IF(AE38="","",IF(ISERROR(SEARCH($W$2,Séquences!$W$175)),"",AE38))&amp;" "&amp;IF(AF38="","",IF(ISERROR(SEARCH($W$2,Séquences!$W$219)),"",AF38))&amp;" "&amp;IF(AG38="","",IF(ISERROR(SEARCH($W$2,Séquences!$W$263)),"",AG38))&amp;" "&amp;IF(AH38="","",IF(ISERROR(SEARCH($W$2,Séquences!$W$306)),"",AH38))&amp;" "&amp;IF(AI38="","",IF(ISERROR(SEARCH($W$2,Séquences!$W$349)),"",AI38))&amp;" "&amp;IF(AJ38="","",IF(ISERROR(SEARCH($W$2,Séquences!$W$392)),"",AJ38))&amp;" "&amp;IF(AK38="","",IF(ISERROR(SEARCH($W$2,Séquences!$W$435)),"",AK38)))</f>
        <v xml:space="preserve">         </v>
      </c>
      <c r="X38" s="365" t="str">
        <f>IF(ISERROR(SEARCH($X$3,C38)),".",IF(AB38="","",IF(ISERROR(SEARCH($X$2,Séquences!$W$44)),"",AB38))&amp;" "&amp;IF(AC38="","",IF(ISERROR(SEARCH($X$2,Séquences!$W$88)),"",AC38))&amp;" "&amp;IF(AD38="","",IF(ISERROR(SEARCH($X$2,Séquences!$W$131)),"",AD38))&amp;" "&amp;IF(AE38="","",IF(ISERROR(SEARCH($X$2,Séquences!$W$175)),"",AE38))&amp;" "&amp;IF(AF38="","",IF(ISERROR(SEARCH($X$2,Séquences!$W$219)),"",AF38))&amp;" "&amp;IF(AG38="","",IF(ISERROR(SEARCH($X$2,Séquences!$W$263)),"",AG38))&amp;" "&amp;IF(AH38="","",IF(ISERROR(SEARCH($X$2,Séquences!$W$306)),"",AH38))&amp;" "&amp;IF(AI38="","",IF(ISERROR(SEARCH($X$2,Séquences!$W$349)),"",AI38))&amp;" "&amp;IF(AJ38="","",IF(ISERROR(SEARCH($X$2,Séquences!$W$392)),"",AJ38))&amp;" "&amp;IF(AK38="","",IF(ISERROR(SEARCH($X$2,Séquences!$W$435)),"",AK38)))</f>
        <v>.</v>
      </c>
      <c r="Y38" s="430" t="str">
        <f>IF(ISERROR(SEARCH($Y$3,C38)),".",IF(AB38="","",IF(ISERROR(SEARCH($Y$2,Séquences!$W$44)),"",AB38))&amp;" "&amp;IF(AC38="","",IF(ISERROR(SEARCH($Y$2,Séquences!$W$88)),"",AC38))&amp;" "&amp;IF(AD38="","",IF(ISERROR(SEARCH($Y$2,Séquences!$W$131)),"",AD38))&amp;" "&amp;IF(AE38="","",IF(ISERROR(SEARCH($Y$2,Séquences!$W$175)),"",AE38))&amp;" "&amp;IF(AF38="","",IF(ISERROR(SEARCH($Y$2,Séquences!$W$219)),"",AF38))&amp;" "&amp;IF(AG38="","",IF(ISERROR(SEARCH($Y$2,Séquences!$W$263)),"",AG38))&amp;" "&amp;IF(AH38="","",IF(ISERROR(SEARCH($Y$2,Séquences!$W$306)),"",AH38))&amp;" "&amp;IF(AI38="","",IF(ISERROR(SEARCH($Y$2,Séquences!$W$349)),"",AI38))&amp;" "&amp;IF(AJ38="","",IF(ISERROR(SEARCH($Y$2,Séquences!$W$392)),"",AJ38))&amp;" "&amp;IF(AK38="","",IF(ISERROR(SEARCH($Y$2,Séquences!$W$435)),"",AK38)))</f>
        <v xml:space="preserve">         </v>
      </c>
      <c r="Z38" s="430" t="str">
        <f>IF(ISERROR(SEARCH($Z$3,C38)),".",IF(AB38="","",IF(ISERROR(SEARCH($Z$2,Séquences!$W$44)),"",AB38))&amp;" "&amp;IF(AC38="","",IF(ISERROR(SEARCH($Z$2,Séquences!$W$88)),"",AC38))&amp;" "&amp;IF(AD38="","",IF(ISERROR(SEARCH($Z$2,Séquences!$W$131)),"",AD38))&amp;" "&amp;IF(AE38="","",IF(ISERROR(SEARCH($Z$2,Séquences!$W$175)),"",AE38))&amp;" "&amp;IF(AF38="","",IF(ISERROR(SEARCH($Z$2,Séquences!$W$219)),"",AF38))&amp;" "&amp;IF(AG38="","",IF(ISERROR(SEARCH($Z$2,Séquences!$W$263)),"",AG38))&amp;" "&amp;IF(AH38="","",IF(ISERROR(SEARCH($Z$2,Séquences!$W$306)),"",AH38))&amp;" "&amp;IF(AI38="","",IF(ISERROR(SEARCH($Z$2,Séquences!$W$349)),"",AI38))&amp;" "&amp;IF(AJ38="","",IF(ISERROR(SEARCH($Z$2,Séquences!$W$392)),"",AJ38))&amp;" "&amp;IF(AK38="","",IF(ISERROR(SEARCH($Z$2,Séquences!$W$435)),"",AK38)))</f>
        <v>.</v>
      </c>
      <c r="AA38" s="206">
        <f t="shared" si="2"/>
        <v>22</v>
      </c>
      <c r="AB38" s="207" t="str">
        <f>IF(ISERROR(SEARCH($A$31,Séquences!$W$44)),"",IF(ISERROR(SEARCH(A38,Séquences!$W$44)),"",Séquences!$X$44))</f>
        <v/>
      </c>
      <c r="AC38" s="207" t="str">
        <f>IF(ISERROR(SEARCH($A$31,Séquences!$W$88)),"",IF(ISERROR(SEARCH(A38,Séquences!$W$88)),"",Séquences!$X$88))</f>
        <v/>
      </c>
      <c r="AD38" s="207" t="str">
        <f>IF(ISERROR(SEARCH($A$31,Séquences!$W$131)),"",IF(ISERROR(SEARCH(A38,Séquences!$W$131)),"",Séquences!$X$131))</f>
        <v/>
      </c>
      <c r="AE38" s="207" t="str">
        <f>IF(ISERROR(SEARCH($A$31,Séquences!$W$175)),"",IF(ISERROR(SEARCH(A38,Séquences!$W$175)),"",Séquences!$X$175))</f>
        <v/>
      </c>
      <c r="AF38" s="207" t="str">
        <f>IF(ISERROR(SEARCH($A$31,Séquences!$W$263)),"",IF(ISERROR(SEARCH(A38,Séquences!$W$263)),"",Séquences!$X$263))</f>
        <v/>
      </c>
      <c r="AG38" s="207" t="str">
        <f>IF(ISERROR(SEARCH($A$31,Séquences!$W$263)),"",IF(ISERROR(SEARCH(A38,Séquences!$W$263)),"",Séquences!$X$326))</f>
        <v/>
      </c>
      <c r="AH38" s="207" t="str">
        <f>IF(ISERROR(SEARCH($A$31,Séquences!$W$349)),"",IF(ISERROR(SEARCH(A38,Séquences!$W$349)),"",Séquences!$X$349))</f>
        <v/>
      </c>
      <c r="AI38" s="207" t="str">
        <f>IF(ISERROR(SEARCH($A$31,Séquences!$W$392)),"",IF(ISERROR(SEARCH(A38,Séquences!$W$392)),"",Séquences!$X$392))</f>
        <v/>
      </c>
      <c r="AJ38" s="207" t="str">
        <f>IF(ISERROR(SEARCH($A$31,Séquences!$W$435)),"",IF(ISERROR(SEARCH(B38,Séquences!$W$435)),"",Séquences!$X$435))</f>
        <v/>
      </c>
    </row>
    <row r="39" spans="1:368" ht="39" customHeight="1">
      <c r="A39" s="210" t="s">
        <v>873</v>
      </c>
      <c r="B39" s="228" t="s">
        <v>872</v>
      </c>
      <c r="C39" s="341" t="str">
        <f>'Objectifs et Compétences'!I35</f>
        <v xml:space="preserve">1.2. / 4.1. / 4.2. / 4.3. / 5.3. / 6.1. / 6.2. </v>
      </c>
      <c r="D39" s="208" t="s">
        <v>835</v>
      </c>
      <c r="E39" s="429" t="str">
        <f>IF(ISERROR(SEARCH($E$3,C39)),".",IF(AB39="","",IF(ISERROR(SEARCH($E$2,Séquences!$W$44)),"",AB39))&amp;" "&amp;IF(AC39="","",IF(ISERROR(SEARCH($E$2,Séquences!$W$88)),"",AC39))&amp;" "&amp;IF(AD39="","",IF(ISERROR(SEARCH($E$2,Séquences!$W$131)),"",AD39))&amp;" "&amp;IF(AE39="","",IF(ISERROR(SEARCH($E$2,Séquences!$W$175)),"",AE39))&amp;" "&amp;IF(AF39="","",IF(ISERROR(SEARCH($E$2,Séquences!$W$219)),"",AF39))&amp;" "&amp;IF(AG39="","",IF(ISERROR(SEARCH($E$2,Séquences!$W$263)),"",AG39))&amp;" "&amp;IF(AH39="","",IF(ISERROR(SEARCH($E$2,Séquences!$W$306)),"",AH39))&amp;" "&amp;IF(AI39="","",IF(ISERROR(SEARCH($E$2,Séquences!$W$349)),"",AI39))&amp;" "&amp;IF(AJ39="","",IF(ISERROR(SEARCH($E$2,Séquences!$W$392)),"",AJ39))&amp;" "&amp;IF(AK39="","",IF(ISERROR(SEARCH($E$2,Séquences!$W$435)),"",AK39)))</f>
        <v>.</v>
      </c>
      <c r="F39" s="430" t="str">
        <f>IF(ISERROR(SEARCH($F$3,C39)),".",IF(AB39="","",IF(ISERROR(SEARCH($F$2,Séquences!$W$44)),"",AB39))&amp;" "&amp;IF(AC39="","",IF(ISERROR(SEARCH($F$2,Séquences!$W$88)),"",AC39))&amp;" "&amp;IF(AD39="","",IF(ISERROR(SEARCH($F$2,Séquences!$W$131)),"",AD39))&amp;" "&amp;IF(AE39="","",IF(ISERROR(SEARCH($F$2,Séquences!$W$175)),"",AE39))&amp;" "&amp;IF(AF39="","",IF(ISERROR(SEARCH($F$2,Séquences!$W$219)),"",AF39))&amp;" "&amp;IF(AG39="","",IF(ISERROR(SEARCH($F$2,Séquences!$W$263)),"",AG39))&amp;" "&amp;IF(AH39="","",IF(ISERROR(SEARCH($F$2,Séquences!$W$306)),"",AH39))&amp;" "&amp;IF(AI39="","",IF(ISERROR(SEARCH($F$2,Séquences!$W$349)),"",AI39))&amp;" "&amp;IF(AJ39="","",IF(ISERROR(SEARCH($F$2,Séquences!$W$392)),"",AJ39))&amp;" "&amp;IF(AK39="","",IF(ISERROR(SEARCH($F$2,Séquences!$W$435)),"",AK39)))</f>
        <v xml:space="preserve">         </v>
      </c>
      <c r="G39" s="430" t="str">
        <f>IF(ISERROR(SEARCH($G$3,C39)),".",IF(AB39="","",IF(ISERROR(SEARCH($G$2,Séquences!$W$44)),"",AB39))&amp;" "&amp;IF(AC39="","",IF(ISERROR(SEARCH($G$2,Séquences!$W$88)),"",AC39))&amp;" "&amp;IF(AD39="","",IF(ISERROR(SEARCH($G$2,Séquences!$W$131)),"",AD39))&amp;" "&amp;IF(AE39="","",IF(ISERROR(SEARCH($G$2,Séquences!$W$175)),"",AE39))&amp;" "&amp;IF(AF39="","",IF(ISERROR(SEARCH($G$2,Séquences!$W$219)),"",AF39))&amp;" "&amp;IF(AG39="","",IF(ISERROR(SEARCH($G$2,Séquences!$W$263)),"",AG39))&amp;" "&amp;IF(AH39="","",IF(ISERROR(SEARCH($G$2,Séquences!$W$306)),"",AH39))&amp;" "&amp;IF(AI39="","",IF(ISERROR(SEARCH($G$2,Séquences!$W$349)),"",AI39))&amp;" "&amp;IF(AJ39="","",IF(ISERROR(SEARCH($G$2,Séquences!$W$392)),"",AJ39))&amp;" "&amp;IF(AK39="","",IF(ISERROR(SEARCH($G$2,Séquences!$W$435)),"",AK39)))</f>
        <v>.</v>
      </c>
      <c r="H39" s="430" t="str">
        <f>IF(ISERROR(SEARCH($H$3,C39)),".",IF(AB39="","",IF(ISERROR(SEARCH($H$2,Séquences!$W$44)),"",AB39))&amp;" "&amp;IF(AC39="","",IF(ISERROR(SEARCH($H$2,Séquences!$W$88)),"",AC39))&amp;" "&amp;IF(AD39="","",IF(ISERROR(SEARCH($H$2,Séquences!$W$131)),"",AD39))&amp;" "&amp;IF(AE39="","",IF(ISERROR(SEARCH($H$2,Séquences!$W$175)),"",AE39))&amp;" "&amp;IF(AF39="","",IF(ISERROR(SEARCH($H$2,Séquences!$W$219)),"",AF39))&amp;" "&amp;IF(AG39="","",IF(ISERROR(SEARCH($H$2,Séquences!$W$263)),"",AG39))&amp;" "&amp;IF(AH39="","",IF(ISERROR(SEARCH($H$2,Séquences!$W$306)),"",AH39))&amp;" "&amp;IF(AI39="","",IF(ISERROR(SEARCH($H$2,Séquences!$W$349)),"",AI39))&amp;" "&amp;IF(AJ39="","",IF(ISERROR(SEARCH($H$2,Séquences!$W$392)),"",AJ39))&amp;" "&amp;IF(AK39="","",IF(ISERROR(SEARCH($H$2,Séquences!$W$435)),"",AK39)))</f>
        <v>.</v>
      </c>
      <c r="I39" s="431" t="str">
        <f>IF(ISERROR(SEARCH($I$3,C39)),".",IF(AB39="","",IF(ISERROR(SEARCH($I$2,Séquences!$W$44)),"",AB39))&amp;" "&amp;IF(AC39="","",IF(ISERROR(SEARCH($I$2,Séquences!$W$88)),"",AC39))&amp;" "&amp;IF(AD39="","",IF(ISERROR(SEARCH($I$2,Séquences!$W$131)),"",AD39))&amp;" "&amp;IF(AE39="","",IF(ISERROR(SEARCH($I$2,Séquences!$W$175)),"",AE39))&amp;" "&amp;IF(AF39="","",IF(ISERROR(SEARCH($I$2,Séquences!$W$219)),"",AF39))&amp;" "&amp;IF(AG39="","",IF(ISERROR(SEARCH($I$2,Séquences!$W$263)),"",AG39))&amp;" "&amp;IF(AH39="","",IF(ISERROR(SEARCH($I$2,Séquences!$W$306)),"",AH39))&amp;" "&amp;IF(AI39="","",IF(ISERROR(SEARCH($I$2,Séquences!$W$349)),"",AI39))&amp;" "&amp;IF(AJ39="","",IF(ISERROR(SEARCH($I$2,Séquences!$W$392)),"",AJ39))&amp;" "&amp;IF(AK39="","",IF(ISERROR(SEARCH($I$2,Séquences!$W$435)),"",AK39)))</f>
        <v>.</v>
      </c>
      <c r="J39" s="365" t="str">
        <f>IF(ISERROR(SEARCH($J$3,C39)),".",IF(AB39="","",IF(ISERROR(SEARCH($J$2,Séquences!$W$44)),"",AB39))&amp;" "&amp;IF(AC39="","",IF(ISERROR(SEARCH($J$2,Séquences!$W$88)),"",AC39))&amp;" "&amp;IF(AD39="","",IF(ISERROR(SEARCH($J$2,Séquences!$W$131)),"",AD39))&amp;" "&amp;IF(AE39="","",IF(ISERROR(SEARCH($J$2,Séquences!$W$175)),"",AE39))&amp;" "&amp;IF(AF39="","",IF(ISERROR(SEARCH($J$2,Séquences!$W$219)),"",AF39))&amp;" "&amp;IF(AG39="","",IF(ISERROR(SEARCH($J$2,Séquences!$W$263)),"",AG39))&amp;" "&amp;IF(AH39="","",IF(ISERROR(SEARCH($J$2,Séquences!$W$306)),"",AH39))&amp;" "&amp;IF(AI39="","",IF(ISERROR(SEARCH($J$2,Séquences!$W$349)),"",AI39))&amp;" "&amp;IF(AJ39="","",IF(ISERROR(SEARCH($J$2,Séquences!$W$392)),"",AJ39))&amp;" "&amp;IF(AK39="","",IF(ISERROR(SEARCH($J$2,Séquences!$W$435)),"",AK39)))</f>
        <v>.</v>
      </c>
      <c r="K39" s="430" t="str">
        <f>IF(ISERROR(SEARCH($K$3,C39)),".",IF(AB39="","",IF(ISERROR(SEARCH($K$2,Séquences!$W$44)),"",AB39))&amp;" "&amp;IF(AC39="","",IF(ISERROR(SEARCH($K$2,Séquences!$W$88)),"",AC39))&amp;" "&amp;IF(AD39="","",IF(ISERROR(SEARCH($K$2,Séquences!$W$131)),"",AD39))&amp;" "&amp;IF(AE39="","",IF(ISERROR(SEARCH($K$2,Séquences!$W$175)),"",AE39))&amp;" "&amp;IF(AF39="","",IF(ISERROR(SEARCH($K$2,Séquences!$W$219)),"",AF39))&amp;" "&amp;IF(AG39="","",IF(ISERROR(SEARCH($K$2,Séquences!$W$263)),"",AG39))&amp;" "&amp;IF(AH39="","",IF(ISERROR(SEARCH($K$2,Séquences!$W$306)),"",AH39))&amp;" "&amp;IF(AI39="","",IF(ISERROR(SEARCH($K$2,Séquences!$W$349)),"",AI39))&amp;" "&amp;IF(AJ39="","",IF(ISERROR(SEARCH($K$2,Séquences!$W$392)),"",AJ39))&amp;" "&amp;IF(AK39="","",IF(ISERROR(SEARCH($K$2,Séquences!$W$435)),"",AK39)))</f>
        <v>.</v>
      </c>
      <c r="L39" s="430" t="str">
        <f>IF(ISERROR(SEARCH($L$3,C39)),".",IF(AB39="","",IF(ISERROR(SEARCH($L$2,Séquences!$W$44)),"",AB39))&amp;" "&amp;IF(AC39="","",IF(ISERROR(SEARCH($L$2,Séquences!$W$88)),"",AC39))&amp;" "&amp;IF(AD39="","",IF(ISERROR(SEARCH($L$2,Séquences!$W$131)),"",AD39))&amp;" "&amp;IF(AE39="","",IF(ISERROR(SEARCH($L$2,Séquences!$W$175)),"",AE39))&amp;" "&amp;IF(AF39="","",IF(ISERROR(SEARCH($L$2,Séquences!$W$219)),"",AF39))&amp;" "&amp;IF(AG39="","",IF(ISERROR(SEARCH($L$2,Séquences!$W$263)),"",AG39))&amp;" "&amp;IF(AH39="","",IF(ISERROR(SEARCH($L$2,Séquences!$W$306)),"",AH39))&amp;" "&amp;IF(AI39="","",IF(ISERROR(SEARCH($L$2,Séquences!$W$349)),"",AI39))&amp;" "&amp;IF(AJ39="","",IF(ISERROR(SEARCH($L$2,Séquences!$W$392)),"",AJ39))&amp;" "&amp;IF(AK39="","",IF(ISERROR(SEARCH($L$2,Séquences!$W$435)),"",AK39)))</f>
        <v>.</v>
      </c>
      <c r="M39" s="431" t="str">
        <f>IF(ISERROR(SEARCH($M$3,C39)),".",IF(AB39="","",IF(ISERROR(SEARCH($M$2,Séquences!$W$44)),"",AB39))&amp;" "&amp;IF(AC39="","",IF(ISERROR(SEARCH($M$2,Séquences!$W$88)),"",AC39))&amp;" "&amp;IF(AD39="","",IF(ISERROR(SEARCH($M$2,Séquences!$W$131)),"",AD39))&amp;" "&amp;IF(AE39="","",IF(ISERROR(SEARCH($M$2,Séquences!$W$175)),"",AE39))&amp;" "&amp;IF(AF39="","",IF(ISERROR(SEARCH($M$2,Séquences!$W$219)),"",AF39))&amp;" "&amp;IF(AG39="","",IF(ISERROR(SEARCH($M$2,Séquences!$W$263)),"",AG39))&amp;" "&amp;IF(AH39="","",IF(ISERROR(SEARCH($M$2,Séquences!$W$306)),"",AH39))&amp;" "&amp;IF(AI39="","",IF(ISERROR(SEARCH($M$2,Séquences!$W$349)),"",AI39))&amp;" "&amp;IF(AJ39="","",IF(ISERROR(SEARCH($M$2,Séquences!$W$392)),"",AJ39))&amp;" "&amp;IF(AK39="","",IF(ISERROR(SEARCH($M$2,Séquences!$W$435)),"",AK39)))</f>
        <v>.</v>
      </c>
      <c r="N39" s="365" t="str">
        <f>IF(ISERROR(SEARCH($N$3,C39)),".",IF(AB39="","",IF(ISERROR(SEARCH($N$2,Séquences!$W$44)),"",AB39))&amp;" "&amp;IF(AC39="","",IF(ISERROR(SEARCH($N$2,Séquences!$W$88)),"",AC39))&amp;" "&amp;IF(AD39="","",IF(ISERROR(SEARCH($N$2,Séquences!$W$131)),"",AD39))&amp;" "&amp;IF(AE39="","",IF(ISERROR(SEARCH($N$2,Séquences!$W$175)),"",AE39))&amp;" "&amp;IF(AF39="","",IF(ISERROR(SEARCH($N$2,Séquences!$W$219)),"",AF39))&amp;" "&amp;IF(AG39="","",IF(ISERROR(SEARCH($N$2,Séquences!$W$263)),"",AG39))&amp;" "&amp;IF(AH39="","",IF(ISERROR(SEARCH($N$2,Séquences!$W$306)),"",AH39))&amp;" "&amp;IF(AI39="","",IF(ISERROR(SEARCH($N$2,Séquences!$W$349)),"",AI39))&amp;" "&amp;IF(AJ39="","",IF(ISERROR(SEARCH($N$2,Séquences!$W$392)),"",AJ39))&amp;" "&amp;IF(AK39="","",IF(ISERROR(SEARCH($N$2,Séquences!$W$435)),"",AK39)))</f>
        <v>.</v>
      </c>
      <c r="O39" s="430" t="str">
        <f>IF(ISERROR(SEARCH($O$3,C39)),".",IF(AB39="","",IF(ISERROR(SEARCH($O$2,Séquences!$W$44)),"",AB39))&amp;" "&amp;IF(AC39="","",IF(ISERROR(SEARCH($O$2,Séquences!$W$88)),"",AC39))&amp;" "&amp;IF(AD39="","",IF(ISERROR(SEARCH($O$2,Séquences!$W$131)),"",AD39))&amp;" "&amp;IF(AE39="","",IF(ISERROR(SEARCH($O$2,Séquences!$W$175)),"",AE39))&amp;" "&amp;IF(AF39="","",IF(ISERROR(SEARCH($O$2,Séquences!$W$219)),"",AF39))&amp;" "&amp;IF(AG39="","",IF(ISERROR(SEARCH($O$2,Séquences!$W$263)),"",AG39))&amp;" "&amp;IF(AH39="","",IF(ISERROR(SEARCH($O$2,Séquences!$W$306)),"",AH39))&amp;" "&amp;IF(AI39="","",IF(ISERROR(SEARCH($O$2,Séquences!$W$349)),"",AI39))&amp;" "&amp;IF(AJ39="","",IF(ISERROR(SEARCH($O$2,Séquences!$W$392)),"",AJ39))&amp;" "&amp;IF(AK39="","",IF(ISERROR(SEARCH($O$2,Séquences!$W$435)),"",AK39)))</f>
        <v>.</v>
      </c>
      <c r="P39" s="430" t="str">
        <f>IF(ISERROR(SEARCH($P$3,C39)),".",IF(AB39="","",IF(ISERROR(SEARCH($P$2,Séquences!$W$44)),"",AB39))&amp;" "&amp;IF(AC39="","",IF(ISERROR(SEARCH($P$2,Séquences!$W$88)),"",AC39))&amp;" "&amp;IF(AD39="","",IF(ISERROR(SEARCH($P$2,Séquences!$W$131)),"",AD39))&amp;" "&amp;IF(AE39="","",IF(ISERROR(SEARCH($P$2,Séquences!$W$175)),"",AE39))&amp;" "&amp;IF(AF39="","",IF(ISERROR(SEARCH($P$2,Séquences!$W$219)),"",AF39))&amp;" "&amp;IF(AG39="","",IF(ISERROR(SEARCH($P$2,Séquences!$W$263)),"",AG39))&amp;" "&amp;IF(AH39="","",IF(ISERROR(SEARCH($P$2,Séquences!$W$306)),"",AH39))&amp;" "&amp;IF(AI39="","",IF(ISERROR(SEARCH($P$2,Séquences!$W$349)),"",AI39))&amp;" "&amp;IF(AJ39="","",IF(ISERROR(SEARCH($P$2,Séquences!$W$392)),"",AJ39))&amp;" "&amp;IF(AK39="","",IF(ISERROR(SEARCH($P$2,Séquences!$W$435)),"",AK39)))</f>
        <v>.</v>
      </c>
      <c r="Q39" s="431" t="str">
        <f>IF(ISERROR(SEARCH($Q$3,C39)),".",IF(AB39="","",IF(ISERROR(SEARCH($Q$2,Séquences!$W$44)),"",AB39))&amp;" "&amp;IF(AC39="","",IF(ISERROR(SEARCH($Q$2,Séquences!$W$88)),"",AC39))&amp;" "&amp;IF(AD39="","",IF(ISERROR(SEARCH($Q$2,Séquences!$W$131)),"",AD39))&amp;" "&amp;IF(AE39="","",IF(ISERROR(SEARCH($Q$2,Séquences!$W$175)),"",AE39))&amp;" "&amp;IF(AF39="","",IF(ISERROR(SEARCH($Q$2,Séquences!$W$219)),"",AF39))&amp;" "&amp;IF(AG39="","",IF(ISERROR(SEARCH($Q$2,Séquences!$W$263)),"",AG39))&amp;" "&amp;IF(AH39="","",IF(ISERROR(SEARCH($Q$2,Séquences!$W$306)),"",AH39))&amp;" "&amp;IF(AI39="","",IF(ISERROR(SEARCH($Q$2,Séquences!$W$349)),"",AI39))&amp;" "&amp;IF(AJ39="","",IF(ISERROR(SEARCH($Q$2,Séquences!$W$392)),"",AJ39))&amp;" "&amp;IF(AK39="","",IF(ISERROR(SEARCH($Q$2,Séquences!$W$435)),"",AK39)))</f>
        <v>.</v>
      </c>
      <c r="R39" s="365" t="str">
        <f>IF(ISERROR(SEARCH($R$3,C39)),".",IF(AB39="","",IF(ISERROR(SEARCH($R$2,Séquences!$W$44)),"",AB39))&amp;" "&amp;IF(AC39="","",IF(ISERROR(SEARCH($R$2,Séquences!$W$88)),"",AC39))&amp;" "&amp;IF(AD39="","",IF(ISERROR(SEARCH($R$2,Séquences!$W$131)),"",AD39))&amp;" "&amp;IF(AE39="","",IF(ISERROR(SEARCH($R$2,Séquences!$W$175)),"",AE39))&amp;" "&amp;IF(AF39="","",IF(ISERROR(SEARCH($R$2,Séquences!$W$219)),"",AF39))&amp;" "&amp;IF(AG39="","",IF(ISERROR(SEARCH($R$2,Séquences!$W$263)),"",AG39))&amp;" "&amp;IF(AH39="","",IF(ISERROR(SEARCH($R$2,Séquences!$W$306)),"",AH39))&amp;" "&amp;IF(AI39="","",IF(ISERROR(SEARCH($R$2,Séquences!$W$349)),"",AI39))&amp;" "&amp;IF(AJ39="","",IF(ISERROR(SEARCH($R$2,Séquences!$W$392)),"",AJ39))&amp;" "&amp;IF(AK39="","",IF(ISERROR(SEARCH($R$2,Séquences!$W$435)),"",AK39)))</f>
        <v xml:space="preserve">         </v>
      </c>
      <c r="S39" s="430" t="str">
        <f>IF(ISERROR(SEARCH($S$3,C39)),".",IF(AB39="","",IF(ISERROR(SEARCH($S$2,Séquences!$W$44)),"",AB39))&amp;" "&amp;IF(AC39="","",IF(ISERROR(SEARCH($S$2,Séquences!$W$88)),"",AC39))&amp;" "&amp;IF(AD39="","",IF(ISERROR(SEARCH($S$2,Séquences!$W$131)),"",AD39))&amp;" "&amp;IF(AE39="","",IF(ISERROR(SEARCH($S$2,Séquences!$W$175)),"",AE39))&amp;" "&amp;IF(AF39="","",IF(ISERROR(SEARCH($S$2,Séquences!$W$219)),"",AF39))&amp;" "&amp;IF(AG39="","",IF(ISERROR(SEARCH($S$2,Séquences!$W$263)),"",AG39))&amp;" "&amp;IF(AH39="","",IF(ISERROR(SEARCH($S$2,Séquences!$W$306)),"",AH39))&amp;" "&amp;IF(AI39="","",IF(ISERROR(SEARCH($S$2,Séquences!$W$349)),"",AI39))&amp;" "&amp;IF(AJ39="","",IF(ISERROR(SEARCH($S$2,Séquences!$W$392)),"",AJ39))&amp;" "&amp;IF(AK39="","",IF(ISERROR(SEARCH($S$2,Séquences!$W$435)),"",AK39)))</f>
        <v xml:space="preserve">         </v>
      </c>
      <c r="T39" s="431" t="str">
        <f>IF(ISERROR(SEARCH($T$3,C39)),".",IF(AB39="","",IF(ISERROR(SEARCH($T$2,Séquences!$W$44)),"",AB39))&amp;" "&amp;IF(AC39="","",IF(ISERROR(SEARCH($T$2,Séquences!$W$88)),"",AC39))&amp;" "&amp;IF(AD39="","",IF(ISERROR(SEARCH($T$2,Séquences!$W$131)),"",AD39))&amp;" "&amp;IF(AE39="","",IF(ISERROR(SEARCH($T$2,Séquences!$W$175)),"",AE39))&amp;" "&amp;IF(AF39="","",IF(ISERROR(SEARCH($T$2,Séquences!$W$219)),"",AF39))&amp;" "&amp;IF(AG39="","",IF(ISERROR(SEARCH($T$2,Séquences!$W$263)),"",AG39))&amp;" "&amp;IF(AH39="","",IF(ISERROR(SEARCH($T$2,Séquences!$W$306)),"",AH39))&amp;" "&amp;IF(AI39="","",IF(ISERROR(SEARCH($T$2,Séquences!$W$349)),"",AI39))&amp;" "&amp;IF(AJ39="","",IF(ISERROR(SEARCH($T$2,Séquences!$W$392)),"",AJ39))&amp;" "&amp;IF(AK39="","",IF(ISERROR(SEARCH($T$2,Séquences!$W$435)),"",AK39)))</f>
        <v xml:space="preserve">         </v>
      </c>
      <c r="U39" s="365" t="str">
        <f>IF(ISERROR(SEARCH($U$3,C39)),".",IF(AB39="","",IF(ISERROR(SEARCH($U$2,Séquences!$W$44)),"",AB39))&amp;" "&amp;IF(AC39="","",IF(ISERROR(SEARCH($U$2,Séquences!$W$88)),"",AC39))&amp;" "&amp;IF(AD39="","",IF(ISERROR(SEARCH($U$2,Séquences!$W$131)),"",AD39))&amp;" "&amp;IF(AE39="","",IF(ISERROR(SEARCH($U$2,Séquences!$W$175)),"",AE39))&amp;" "&amp;IF(AF39="","",IF(ISERROR(SEARCH($U$2,Séquences!$W$219)),"",AF39))&amp;" "&amp;IF(AG39="","",IF(ISERROR(SEARCH($U$2,Séquences!$W$263)),"",AG39))&amp;" "&amp;IF(AH39="","",IF(ISERROR(SEARCH($U$2,Séquences!$W$306)),"",AH39))&amp;" "&amp;IF(AI39="","",IF(ISERROR(SEARCH($U$2,Séquences!$W$349)),"",AI39))&amp;" "&amp;IF(AJ39="","",IF(ISERROR(SEARCH($U$2,Séquences!$W$392)),"",AJ39))&amp;" "&amp;IF(AK39="","",IF(ISERROR(SEARCH($U$2,Séquences!$W$435)),"",AK39)))</f>
        <v>.</v>
      </c>
      <c r="V39" s="430" t="str">
        <f>IF(ISERROR(SEARCH($V$3,C39)),".",IF(AB39="","",IF(ISERROR(SEARCH($V$2,Séquences!$W$44)),"",AB39))&amp;" "&amp;IF(AC39="","",IF(ISERROR(SEARCH($V$2,Séquences!$W$88)),"",AC39))&amp;" "&amp;IF(AD39="","",IF(ISERROR(SEARCH($V$2,Séquences!$W$131)),"",AD39))&amp;" "&amp;IF(AE39="","",IF(ISERROR(SEARCH($V$2,Séquences!$W$175)),"",AE39))&amp;" "&amp;IF(AF39="","",IF(ISERROR(SEARCH($V$2,Séquences!$W$219)),"",AF39))&amp;" "&amp;IF(AG39="","",IF(ISERROR(SEARCH($V$2,Séquences!$W$263)),"",AG39))&amp;" "&amp;IF(AH39="","",IF(ISERROR(SEARCH($V$2,Séquences!$W$306)),"",AH39))&amp;" "&amp;IF(AI39="","",IF(ISERROR(SEARCH($V$2,Séquences!$W$349)),"",AI39))&amp;" "&amp;IF(AJ39="","",IF(ISERROR(SEARCH($V$2,Séquences!$W$392)),"",AJ39))&amp;" "&amp;IF(AK39="","",IF(ISERROR(SEARCH($V$2,Séquences!$W$435)),"",AK39)))</f>
        <v>.</v>
      </c>
      <c r="W39" s="431" t="str">
        <f>IF(ISERROR(SEARCH($W$3,C39)),".",IF(AB39="","",IF(ISERROR(SEARCH($W$2,Séquences!$W$44)),"",AB39))&amp;" "&amp;IF(AC39="","",IF(ISERROR(SEARCH($W$2,Séquences!$W$88)),"",AC39))&amp;" "&amp;IF(AD39="","",IF(ISERROR(SEARCH($W$2,Séquences!$W$131)),"",AD39))&amp;" "&amp;IF(AE39="","",IF(ISERROR(SEARCH($W$2,Séquences!$W$175)),"",AE39))&amp;" "&amp;IF(AF39="","",IF(ISERROR(SEARCH($W$2,Séquences!$W$219)),"",AF39))&amp;" "&amp;IF(AG39="","",IF(ISERROR(SEARCH($W$2,Séquences!$W$263)),"",AG39))&amp;" "&amp;IF(AH39="","",IF(ISERROR(SEARCH($W$2,Séquences!$W$306)),"",AH39))&amp;" "&amp;IF(AI39="","",IF(ISERROR(SEARCH($W$2,Séquences!$W$349)),"",AI39))&amp;" "&amp;IF(AJ39="","",IF(ISERROR(SEARCH($W$2,Séquences!$W$392)),"",AJ39))&amp;" "&amp;IF(AK39="","",IF(ISERROR(SEARCH($W$2,Séquences!$W$435)),"",AK39)))</f>
        <v xml:space="preserve">         </v>
      </c>
      <c r="X39" s="365" t="str">
        <f>IF(ISERROR(SEARCH($X$3,C39)),".",IF(AB39="","",IF(ISERROR(SEARCH($X$2,Séquences!$W$44)),"",AB39))&amp;" "&amp;IF(AC39="","",IF(ISERROR(SEARCH($X$2,Séquences!$W$88)),"",AC39))&amp;" "&amp;IF(AD39="","",IF(ISERROR(SEARCH($X$2,Séquences!$W$131)),"",AD39))&amp;" "&amp;IF(AE39="","",IF(ISERROR(SEARCH($X$2,Séquences!$W$175)),"",AE39))&amp;" "&amp;IF(AF39="","",IF(ISERROR(SEARCH($X$2,Séquences!$W$219)),"",AF39))&amp;" "&amp;IF(AG39="","",IF(ISERROR(SEARCH($X$2,Séquences!$W$263)),"",AG39))&amp;" "&amp;IF(AH39="","",IF(ISERROR(SEARCH($X$2,Séquences!$W$306)),"",AH39))&amp;" "&amp;IF(AI39="","",IF(ISERROR(SEARCH($X$2,Séquences!$W$349)),"",AI39))&amp;" "&amp;IF(AJ39="","",IF(ISERROR(SEARCH($X$2,Séquences!$W$392)),"",AJ39))&amp;" "&amp;IF(AK39="","",IF(ISERROR(SEARCH($X$2,Séquences!$W$435)),"",AK39)))</f>
        <v xml:space="preserve">         </v>
      </c>
      <c r="Y39" s="430" t="str">
        <f>IF(ISERROR(SEARCH($Y$3,C39)),".",IF(AB39="","",IF(ISERROR(SEARCH($Y$2,Séquences!$W$44)),"",AB39))&amp;" "&amp;IF(AC39="","",IF(ISERROR(SEARCH($Y$2,Séquences!$W$88)),"",AC39))&amp;" "&amp;IF(AD39="","",IF(ISERROR(SEARCH($Y$2,Séquences!$W$131)),"",AD39))&amp;" "&amp;IF(AE39="","",IF(ISERROR(SEARCH($Y$2,Séquences!$W$175)),"",AE39))&amp;" "&amp;IF(AF39="","",IF(ISERROR(SEARCH($Y$2,Séquences!$W$219)),"",AF39))&amp;" "&amp;IF(AG39="","",IF(ISERROR(SEARCH($Y$2,Séquences!$W$263)),"",AG39))&amp;" "&amp;IF(AH39="","",IF(ISERROR(SEARCH($Y$2,Séquences!$W$306)),"",AH39))&amp;" "&amp;IF(AI39="","",IF(ISERROR(SEARCH($Y$2,Séquences!$W$349)),"",AI39))&amp;" "&amp;IF(AJ39="","",IF(ISERROR(SEARCH($Y$2,Séquences!$W$392)),"",AJ39))&amp;" "&amp;IF(AK39="","",IF(ISERROR(SEARCH($Y$2,Séquences!$W$435)),"",AK39)))</f>
        <v xml:space="preserve">         </v>
      </c>
      <c r="Z39" s="430" t="str">
        <f>IF(ISERROR(SEARCH($Z$3,C39)),".",IF(AB39="","",IF(ISERROR(SEARCH($Z$2,Séquences!$W$44)),"",AB39))&amp;" "&amp;IF(AC39="","",IF(ISERROR(SEARCH($Z$2,Séquences!$W$88)),"",AC39))&amp;" "&amp;IF(AD39="","",IF(ISERROR(SEARCH($Z$2,Séquences!$W$131)),"",AD39))&amp;" "&amp;IF(AE39="","",IF(ISERROR(SEARCH($Z$2,Séquences!$W$175)),"",AE39))&amp;" "&amp;IF(AF39="","",IF(ISERROR(SEARCH($Z$2,Séquences!$W$219)),"",AF39))&amp;" "&amp;IF(AG39="","",IF(ISERROR(SEARCH($Z$2,Séquences!$W$263)),"",AG39))&amp;" "&amp;IF(AH39="","",IF(ISERROR(SEARCH($Z$2,Séquences!$W$306)),"",AH39))&amp;" "&amp;IF(AI39="","",IF(ISERROR(SEARCH($Z$2,Séquences!$W$349)),"",AI39))&amp;" "&amp;IF(AJ39="","",IF(ISERROR(SEARCH($Z$2,Séquences!$W$392)),"",AJ39))&amp;" "&amp;IF(AK39="","",IF(ISERROR(SEARCH($Z$2,Séquences!$W$435)),"",AK39)))</f>
        <v>.</v>
      </c>
      <c r="AA39" s="206">
        <f t="shared" si="2"/>
        <v>22</v>
      </c>
      <c r="AB39" s="207" t="str">
        <f>IF(ISERROR(SEARCH($A$31,Séquences!$W$44)),"",IF(ISERROR(SEARCH(A39,Séquences!$W$44)),"",Séquences!$X$44))</f>
        <v/>
      </c>
      <c r="AC39" s="207" t="str">
        <f>IF(ISERROR(SEARCH($A$31,Séquences!$W$88)),"",IF(ISERROR(SEARCH(A39,Séquences!$W$88)),"",Séquences!$X$88))</f>
        <v/>
      </c>
      <c r="AD39" s="207" t="str">
        <f>IF(ISERROR(SEARCH($A$31,Séquences!$W$131)),"",IF(ISERROR(SEARCH(A39,Séquences!$W$131)),"",Séquences!$X$131))</f>
        <v/>
      </c>
      <c r="AE39" s="207" t="str">
        <f>IF(ISERROR(SEARCH($A$31,Séquences!$W$175)),"",IF(ISERROR(SEARCH(A39,Séquences!$W$175)),"",Séquences!$X$175))</f>
        <v/>
      </c>
      <c r="AF39" s="207" t="str">
        <f>IF(ISERROR(SEARCH($A$31,Séquences!$W$263)),"",IF(ISERROR(SEARCH(A39,Séquences!$W$263)),"",Séquences!$X$263))</f>
        <v/>
      </c>
      <c r="AG39" s="207" t="str">
        <f>IF(ISERROR(SEARCH($A$31,Séquences!$W$263)),"",IF(ISERROR(SEARCH(A39,Séquences!$W$263)),"",Séquences!$X$326))</f>
        <v/>
      </c>
      <c r="AH39" s="207" t="str">
        <f>IF(ISERROR(SEARCH($A$31,Séquences!$W$349)),"",IF(ISERROR(SEARCH(A39,Séquences!$W$349)),"",Séquences!$X$349))</f>
        <v/>
      </c>
      <c r="AI39" s="207" t="str">
        <f>IF(ISERROR(SEARCH($A$31,Séquences!$W$392)),"",IF(ISERROR(SEARCH(A39,Séquences!$W$392)),"",Séquences!$X$392))</f>
        <v/>
      </c>
      <c r="AJ39" s="207" t="str">
        <f>IF(ISERROR(SEARCH($A$31,Séquences!$W$435)),"",IF(ISERROR(SEARCH(B39,Séquences!$W$435)),"",Séquences!$X$435))</f>
        <v/>
      </c>
    </row>
    <row r="40" spans="1:368" s="219" customFormat="1" ht="39" customHeight="1">
      <c r="A40" s="626" t="str">
        <f>'Objectifs et Compétences'!$B$36</f>
        <v xml:space="preserve">O6 – Préparer une simulation et exploiter les résultats pour prédire un fonctionnement, valider une performance ou une solution </v>
      </c>
      <c r="B40" s="627"/>
      <c r="C40" s="337"/>
      <c r="D40" s="222"/>
      <c r="E40" s="603"/>
      <c r="F40" s="604"/>
      <c r="G40" s="604"/>
      <c r="H40" s="604"/>
      <c r="I40" s="604"/>
      <c r="J40" s="604"/>
      <c r="K40" s="604"/>
      <c r="L40" s="604"/>
      <c r="M40" s="604"/>
      <c r="N40" s="604"/>
      <c r="O40" s="604"/>
      <c r="P40" s="604"/>
      <c r="Q40" s="604"/>
      <c r="R40" s="604"/>
      <c r="S40" s="604"/>
      <c r="T40" s="604"/>
      <c r="U40" s="604"/>
      <c r="V40" s="604"/>
      <c r="W40" s="604"/>
      <c r="X40" s="604"/>
      <c r="Y40" s="604"/>
      <c r="Z40" s="605"/>
      <c r="AA40" s="221"/>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c r="IR40" s="220"/>
      <c r="IS40" s="220"/>
      <c r="IT40" s="220"/>
      <c r="IU40" s="220"/>
      <c r="IV40" s="220"/>
      <c r="IW40" s="220"/>
      <c r="IX40" s="220"/>
      <c r="IY40" s="220"/>
      <c r="IZ40" s="220"/>
      <c r="JA40" s="220"/>
      <c r="JB40" s="220"/>
      <c r="JC40" s="220"/>
      <c r="JD40" s="220"/>
      <c r="JE40" s="220"/>
      <c r="JF40" s="220"/>
      <c r="JG40" s="220"/>
      <c r="JH40" s="220"/>
      <c r="JI40" s="220"/>
      <c r="JJ40" s="220"/>
      <c r="JK40" s="220"/>
      <c r="JL40" s="220"/>
      <c r="JM40" s="220"/>
      <c r="JN40" s="220"/>
      <c r="JO40" s="220"/>
      <c r="JP40" s="220"/>
      <c r="JQ40" s="220"/>
      <c r="JR40" s="220"/>
      <c r="JS40" s="220"/>
      <c r="JT40" s="220"/>
      <c r="JU40" s="220"/>
      <c r="JV40" s="220"/>
      <c r="JW40" s="220"/>
      <c r="JX40" s="220"/>
      <c r="JY40" s="220"/>
      <c r="JZ40" s="220"/>
      <c r="KA40" s="220"/>
      <c r="KB40" s="220"/>
      <c r="KC40" s="220"/>
      <c r="KD40" s="220"/>
      <c r="KE40" s="220"/>
      <c r="KF40" s="220"/>
      <c r="KG40" s="220"/>
      <c r="KH40" s="220"/>
      <c r="KI40" s="220"/>
      <c r="KJ40" s="220"/>
      <c r="KK40" s="220"/>
      <c r="KL40" s="220"/>
      <c r="KM40" s="220"/>
      <c r="KN40" s="220"/>
      <c r="KO40" s="220"/>
      <c r="KP40" s="220"/>
      <c r="KQ40" s="220"/>
      <c r="KR40" s="220"/>
      <c r="KS40" s="220"/>
      <c r="KT40" s="220"/>
      <c r="KU40" s="220"/>
      <c r="KV40" s="220"/>
      <c r="KW40" s="220"/>
      <c r="KX40" s="220"/>
      <c r="KY40" s="220"/>
      <c r="KZ40" s="220"/>
      <c r="LA40" s="220"/>
      <c r="LB40" s="220"/>
      <c r="LC40" s="220"/>
      <c r="LD40" s="220"/>
      <c r="LE40" s="220"/>
      <c r="LF40" s="220"/>
      <c r="LG40" s="220"/>
      <c r="LH40" s="220"/>
      <c r="LI40" s="220"/>
      <c r="LJ40" s="220"/>
      <c r="LK40" s="220"/>
      <c r="LL40" s="220"/>
      <c r="LM40" s="220"/>
      <c r="LN40" s="220"/>
      <c r="LO40" s="220"/>
      <c r="LP40" s="220"/>
      <c r="LQ40" s="220"/>
      <c r="LR40" s="220"/>
      <c r="LS40" s="220"/>
      <c r="LT40" s="220"/>
      <c r="LU40" s="220"/>
      <c r="LV40" s="220"/>
      <c r="LW40" s="220"/>
      <c r="LX40" s="220"/>
      <c r="LY40" s="220"/>
      <c r="LZ40" s="220"/>
      <c r="MA40" s="220"/>
      <c r="MB40" s="220"/>
      <c r="MC40" s="220"/>
      <c r="MD40" s="220"/>
      <c r="ME40" s="220"/>
      <c r="MF40" s="220"/>
      <c r="MG40" s="220"/>
      <c r="MH40" s="220"/>
      <c r="MI40" s="220"/>
      <c r="MJ40" s="220"/>
      <c r="MK40" s="220"/>
      <c r="ML40" s="220"/>
      <c r="MM40" s="220"/>
      <c r="MN40" s="220"/>
      <c r="MO40" s="220"/>
      <c r="MP40" s="220"/>
      <c r="MQ40" s="220"/>
      <c r="MR40" s="220"/>
      <c r="MS40" s="220"/>
      <c r="MT40" s="220"/>
      <c r="MU40" s="220"/>
      <c r="MV40" s="220"/>
      <c r="MW40" s="220"/>
      <c r="MX40" s="220"/>
      <c r="MY40" s="220"/>
      <c r="MZ40" s="220"/>
      <c r="NA40" s="220"/>
      <c r="NB40" s="220"/>
      <c r="NC40" s="220"/>
      <c r="ND40" s="220"/>
    </row>
    <row r="41" spans="1:368" ht="39" customHeight="1">
      <c r="A41" s="628" t="str">
        <f>'Objectifs et Compétences'!D36</f>
        <v xml:space="preserve">CO6.1. Expliquer des éléments d’une modélisation multiphysique proposée relative au comportement de tout ou partie d’un produit </v>
      </c>
      <c r="B41" s="629"/>
      <c r="C41" s="310" t="str">
        <f>'Objectifs et Compétences'!I36</f>
        <v xml:space="preserve">1.2. / 2.3. / 2.4. / 3.1. / 3.2. / 3.3. / 3.4. /  5.2. / 5.3. </v>
      </c>
      <c r="D41" s="218" t="s">
        <v>731</v>
      </c>
      <c r="E41" s="429" t="str">
        <f>IF(ISERROR(SEARCH($E$3,C41)),".",IF(AB41="","",IF(ISERROR(SEARCH($E$2,Séquences!$W$44)),"",AB41))&amp;" "&amp;IF(AC41="","",IF(ISERROR(SEARCH($E$2,Séquences!$W$88)),"",AC41))&amp;" "&amp;IF(AD41="","",IF(ISERROR(SEARCH($E$2,Séquences!$W$131)),"",AD41))&amp;" "&amp;IF(AE41="","",IF(ISERROR(SEARCH($E$2,Séquences!$W$175)),"",AE41))&amp;" "&amp;IF(AF41="","",IF(ISERROR(SEARCH($E$2,Séquences!$W$219)),"",AF41))&amp;" "&amp;IF(AG41="","",IF(ISERROR(SEARCH($E$2,Séquences!$W$263)),"",AG41))&amp;" "&amp;IF(AH41="","",IF(ISERROR(SEARCH($E$2,Séquences!$W$306)),"",AH41))&amp;" "&amp;IF(AI41="","",IF(ISERROR(SEARCH($E$2,Séquences!$W$349)),"",AI41))&amp;" "&amp;IF(AJ41="","",IF(ISERROR(SEARCH($E$2,Séquences!$W$392)),"",AJ41))&amp;" "&amp;IF(AK41="","",IF(ISERROR(SEARCH($E$2,Séquences!$W$435)),"",AK41)))</f>
        <v>.</v>
      </c>
      <c r="F41" s="430" t="str">
        <f>IF(ISERROR(SEARCH($F$3,C41)),".",IF(AB41="","",IF(ISERROR(SEARCH($F$2,Séquences!$W$44)),"",AB41))&amp;" "&amp;IF(AC41="","",IF(ISERROR(SEARCH($F$2,Séquences!$W$88)),"",AC41))&amp;" "&amp;IF(AD41="","",IF(ISERROR(SEARCH($F$2,Séquences!$W$131)),"",AD41))&amp;" "&amp;IF(AE41="","",IF(ISERROR(SEARCH($F$2,Séquences!$W$175)),"",AE41))&amp;" "&amp;IF(AF41="","",IF(ISERROR(SEARCH($F$2,Séquences!$W$219)),"",AF41))&amp;" "&amp;IF(AG41="","",IF(ISERROR(SEARCH($F$2,Séquences!$W$263)),"",AG41))&amp;" "&amp;IF(AH41="","",IF(ISERROR(SEARCH($F$2,Séquences!$W$306)),"",AH41))&amp;" "&amp;IF(AI41="","",IF(ISERROR(SEARCH($F$2,Séquences!$W$349)),"",AI41))&amp;" "&amp;IF(AJ41="","",IF(ISERROR(SEARCH($F$2,Séquences!$W$392)),"",AJ41))&amp;" "&amp;IF(AK41="","",IF(ISERROR(SEARCH($F$2,Séquences!$W$435)),"",AK41)))</f>
        <v xml:space="preserve"> S2    S6 S7   </v>
      </c>
      <c r="G41" s="430" t="str">
        <f>IF(ISERROR(SEARCH($G$3,C41)),".",IF(AB41="","",IF(ISERROR(SEARCH($G$2,Séquences!$W$44)),"",AB41))&amp;" "&amp;IF(AC41="","",IF(ISERROR(SEARCH($G$2,Séquences!$W$88)),"",AC41))&amp;" "&amp;IF(AD41="","",IF(ISERROR(SEARCH($G$2,Séquences!$W$131)),"",AD41))&amp;" "&amp;IF(AE41="","",IF(ISERROR(SEARCH($G$2,Séquences!$W$175)),"",AE41))&amp;" "&amp;IF(AF41="","",IF(ISERROR(SEARCH($G$2,Séquences!$W$219)),"",AF41))&amp;" "&amp;IF(AG41="","",IF(ISERROR(SEARCH($G$2,Séquences!$W$263)),"",AG41))&amp;" "&amp;IF(AH41="","",IF(ISERROR(SEARCH($G$2,Séquences!$W$306)),"",AH41))&amp;" "&amp;IF(AI41="","",IF(ISERROR(SEARCH($G$2,Séquences!$W$349)),"",AI41))&amp;" "&amp;IF(AJ41="","",IF(ISERROR(SEARCH($G$2,Séquences!$W$392)),"",AJ41))&amp;" "&amp;IF(AK41="","",IF(ISERROR(SEARCH($G$2,Séquences!$W$435)),"",AK41)))</f>
        <v>.</v>
      </c>
      <c r="H41" s="430" t="str">
        <f>IF(ISERROR(SEARCH($H$3,C41)),".",IF(AB41="","",IF(ISERROR(SEARCH($H$2,Séquences!$W$44)),"",AB41))&amp;" "&amp;IF(AC41="","",IF(ISERROR(SEARCH($H$2,Séquences!$W$88)),"",AC41))&amp;" "&amp;IF(AD41="","",IF(ISERROR(SEARCH($H$2,Séquences!$W$131)),"",AD41))&amp;" "&amp;IF(AE41="","",IF(ISERROR(SEARCH($H$2,Séquences!$W$175)),"",AE41))&amp;" "&amp;IF(AF41="","",IF(ISERROR(SEARCH($H$2,Séquences!$W$219)),"",AF41))&amp;" "&amp;IF(AG41="","",IF(ISERROR(SEARCH($H$2,Séquences!$W$263)),"",AG41))&amp;" "&amp;IF(AH41="","",IF(ISERROR(SEARCH($H$2,Séquences!$W$306)),"",AH41))&amp;" "&amp;IF(AI41="","",IF(ISERROR(SEARCH($H$2,Séquences!$W$349)),"",AI41))&amp;" "&amp;IF(AJ41="","",IF(ISERROR(SEARCH($H$2,Séquences!$W$392)),"",AJ41))&amp;" "&amp;IF(AK41="","",IF(ISERROR(SEARCH($H$2,Séquences!$W$435)),"",AK41)))</f>
        <v>.</v>
      </c>
      <c r="I41" s="431" t="str">
        <f>IF(ISERROR(SEARCH($I$3,C41)),".",IF(AB41="","",IF(ISERROR(SEARCH($I$2,Séquences!$W$44)),"",AB41))&amp;" "&amp;IF(AC41="","",IF(ISERROR(SEARCH($I$2,Séquences!$W$88)),"",AC41))&amp;" "&amp;IF(AD41="","",IF(ISERROR(SEARCH($I$2,Séquences!$W$131)),"",AD41))&amp;" "&amp;IF(AE41="","",IF(ISERROR(SEARCH($I$2,Séquences!$W$175)),"",AE41))&amp;" "&amp;IF(AF41="","",IF(ISERROR(SEARCH($I$2,Séquences!$W$219)),"",AF41))&amp;" "&amp;IF(AG41="","",IF(ISERROR(SEARCH($I$2,Séquences!$W$263)),"",AG41))&amp;" "&amp;IF(AH41="","",IF(ISERROR(SEARCH($I$2,Séquences!$W$306)),"",AH41))&amp;" "&amp;IF(AI41="","",IF(ISERROR(SEARCH($I$2,Séquences!$W$349)),"",AI41))&amp;" "&amp;IF(AJ41="","",IF(ISERROR(SEARCH($I$2,Séquences!$W$392)),"",AJ41))&amp;" "&amp;IF(AK41="","",IF(ISERROR(SEARCH($I$2,Séquences!$W$435)),"",AK41)))</f>
        <v>.</v>
      </c>
      <c r="J41" s="365" t="str">
        <f>IF(ISERROR(SEARCH($J$3,C41)),".",IF(AB41="","",IF(ISERROR(SEARCH($J$2,Séquences!$W$44)),"",AB41))&amp;" "&amp;IF(AC41="","",IF(ISERROR(SEARCH($J$2,Séquences!$W$88)),"",AC41))&amp;" "&amp;IF(AD41="","",IF(ISERROR(SEARCH($J$2,Séquences!$W$131)),"",AD41))&amp;" "&amp;IF(AE41="","",IF(ISERROR(SEARCH($J$2,Séquences!$W$175)),"",AE41))&amp;" "&amp;IF(AF41="","",IF(ISERROR(SEARCH($J$2,Séquences!$W$219)),"",AF41))&amp;" "&amp;IF(AG41="","",IF(ISERROR(SEARCH($J$2,Séquences!$W$263)),"",AG41))&amp;" "&amp;IF(AH41="","",IF(ISERROR(SEARCH($J$2,Séquences!$W$306)),"",AH41))&amp;" "&amp;IF(AI41="","",IF(ISERROR(SEARCH($J$2,Séquences!$W$349)),"",AI41))&amp;" "&amp;IF(AJ41="","",IF(ISERROR(SEARCH($J$2,Séquences!$W$392)),"",AJ41))&amp;" "&amp;IF(AK41="","",IF(ISERROR(SEARCH($J$2,Séquences!$W$435)),"",AK41)))</f>
        <v>.</v>
      </c>
      <c r="K41" s="430" t="str">
        <f>IF(ISERROR(SEARCH($K$3,C41)),".",IF(AB41="","",IF(ISERROR(SEARCH($K$2,Séquences!$W$44)),"",AB41))&amp;" "&amp;IF(AC41="","",IF(ISERROR(SEARCH($K$2,Séquences!$W$88)),"",AC41))&amp;" "&amp;IF(AD41="","",IF(ISERROR(SEARCH($K$2,Séquences!$W$131)),"",AD41))&amp;" "&amp;IF(AE41="","",IF(ISERROR(SEARCH($K$2,Séquences!$W$175)),"",AE41))&amp;" "&amp;IF(AF41="","",IF(ISERROR(SEARCH($K$2,Séquences!$W$219)),"",AF41))&amp;" "&amp;IF(AG41="","",IF(ISERROR(SEARCH($K$2,Séquences!$W$263)),"",AG41))&amp;" "&amp;IF(AH41="","",IF(ISERROR(SEARCH($K$2,Séquences!$W$306)),"",AH41))&amp;" "&amp;IF(AI41="","",IF(ISERROR(SEARCH($K$2,Séquences!$W$349)),"",AI41))&amp;" "&amp;IF(AJ41="","",IF(ISERROR(SEARCH($K$2,Séquences!$W$392)),"",AJ41))&amp;" "&amp;IF(AK41="","",IF(ISERROR(SEARCH($K$2,Séquences!$W$435)),"",AK41)))</f>
        <v>.</v>
      </c>
      <c r="L41" s="430" t="str">
        <f>IF(ISERROR(SEARCH($L$3,C41)),".",IF(AB41="","",IF(ISERROR(SEARCH($L$2,Séquences!$W$44)),"",AB41))&amp;" "&amp;IF(AC41="","",IF(ISERROR(SEARCH($L$2,Séquences!$W$88)),"",AC41))&amp;" "&amp;IF(AD41="","",IF(ISERROR(SEARCH($L$2,Séquences!$W$131)),"",AD41))&amp;" "&amp;IF(AE41="","",IF(ISERROR(SEARCH($L$2,Séquences!$W$175)),"",AE41))&amp;" "&amp;IF(AF41="","",IF(ISERROR(SEARCH($L$2,Séquences!$W$219)),"",AF41))&amp;" "&amp;IF(AG41="","",IF(ISERROR(SEARCH($L$2,Séquences!$W$263)),"",AG41))&amp;" "&amp;IF(AH41="","",IF(ISERROR(SEARCH($L$2,Séquences!$W$306)),"",AH41))&amp;" "&amp;IF(AI41="","",IF(ISERROR(SEARCH($L$2,Séquences!$W$349)),"",AI41))&amp;" "&amp;IF(AJ41="","",IF(ISERROR(SEARCH($L$2,Séquences!$W$392)),"",AJ41))&amp;" "&amp;IF(AK41="","",IF(ISERROR(SEARCH($L$2,Séquences!$W$435)),"",AK41)))</f>
        <v xml:space="preserve"> S2     S7   </v>
      </c>
      <c r="M41" s="431" t="str">
        <f>IF(ISERROR(SEARCH($M$3,C41)),".",IF(AB41="","",IF(ISERROR(SEARCH($M$2,Séquences!$W$44)),"",AB41))&amp;" "&amp;IF(AC41="","",IF(ISERROR(SEARCH($M$2,Séquences!$W$88)),"",AC41))&amp;" "&amp;IF(AD41="","",IF(ISERROR(SEARCH($M$2,Séquences!$W$131)),"",AD41))&amp;" "&amp;IF(AE41="","",IF(ISERROR(SEARCH($M$2,Séquences!$W$175)),"",AE41))&amp;" "&amp;IF(AF41="","",IF(ISERROR(SEARCH($M$2,Séquences!$W$219)),"",AF41))&amp;" "&amp;IF(AG41="","",IF(ISERROR(SEARCH($M$2,Séquences!$W$263)),"",AG41))&amp;" "&amp;IF(AH41="","",IF(ISERROR(SEARCH($M$2,Séquences!$W$306)),"",AH41))&amp;" "&amp;IF(AI41="","",IF(ISERROR(SEARCH($M$2,Séquences!$W$349)),"",AI41))&amp;" "&amp;IF(AJ41="","",IF(ISERROR(SEARCH($M$2,Séquences!$W$392)),"",AJ41))&amp;" "&amp;IF(AK41="","",IF(ISERROR(SEARCH($M$2,Séquences!$W$435)),"",AK41)))</f>
        <v xml:space="preserve"> S2    S6    </v>
      </c>
      <c r="N41" s="365" t="str">
        <f>IF(ISERROR(SEARCH($N$3,C41)),".",IF(AB41="","",IF(ISERROR(SEARCH($N$2,Séquences!$W$44)),"",AB41))&amp;" "&amp;IF(AC41="","",IF(ISERROR(SEARCH($N$2,Séquences!$W$88)),"",AC41))&amp;" "&amp;IF(AD41="","",IF(ISERROR(SEARCH($N$2,Séquences!$W$131)),"",AD41))&amp;" "&amp;IF(AE41="","",IF(ISERROR(SEARCH($N$2,Séquences!$W$175)),"",AE41))&amp;" "&amp;IF(AF41="","",IF(ISERROR(SEARCH($N$2,Séquences!$W$219)),"",AF41))&amp;" "&amp;IF(AG41="","",IF(ISERROR(SEARCH($N$2,Séquences!$W$263)),"",AG41))&amp;" "&amp;IF(AH41="","",IF(ISERROR(SEARCH($N$2,Séquences!$W$306)),"",AH41))&amp;" "&amp;IF(AI41="","",IF(ISERROR(SEARCH($N$2,Séquences!$W$349)),"",AI41))&amp;" "&amp;IF(AJ41="","",IF(ISERROR(SEARCH($N$2,Séquences!$W$392)),"",AJ41))&amp;" "&amp;IF(AK41="","",IF(ISERROR(SEARCH($N$2,Séquences!$W$435)),"",AK41)))</f>
        <v xml:space="preserve">   S4   S7   </v>
      </c>
      <c r="O41" s="430" t="str">
        <f>IF(ISERROR(SEARCH($O$3,C41)),".",IF(AB41="","",IF(ISERROR(SEARCH($O$2,Séquences!$W$44)),"",AB41))&amp;" "&amp;IF(AC41="","",IF(ISERROR(SEARCH($O$2,Séquences!$W$88)),"",AC41))&amp;" "&amp;IF(AD41="","",IF(ISERROR(SEARCH($O$2,Séquences!$W$131)),"",AD41))&amp;" "&amp;IF(AE41="","",IF(ISERROR(SEARCH($O$2,Séquences!$W$175)),"",AE41))&amp;" "&amp;IF(AF41="","",IF(ISERROR(SEARCH($O$2,Séquences!$W$219)),"",AF41))&amp;" "&amp;IF(AG41="","",IF(ISERROR(SEARCH($O$2,Séquences!$W$263)),"",AG41))&amp;" "&amp;IF(AH41="","",IF(ISERROR(SEARCH($O$2,Séquences!$W$306)),"",AH41))&amp;" "&amp;IF(AI41="","",IF(ISERROR(SEARCH($O$2,Séquences!$W$349)),"",AI41))&amp;" "&amp;IF(AJ41="","",IF(ISERROR(SEARCH($O$2,Séquences!$W$392)),"",AJ41))&amp;" "&amp;IF(AK41="","",IF(ISERROR(SEARCH($O$2,Séquences!$W$435)),"",AK41)))</f>
        <v xml:space="preserve"> S2     S7   </v>
      </c>
      <c r="P41" s="430" t="str">
        <f>IF(ISERROR(SEARCH($P$3,C41)),".",IF(AB41="","",IF(ISERROR(SEARCH($P$2,Séquences!$W$44)),"",AB41))&amp;" "&amp;IF(AC41="","",IF(ISERROR(SEARCH($P$2,Séquences!$W$88)),"",AC41))&amp;" "&amp;IF(AD41="","",IF(ISERROR(SEARCH($P$2,Séquences!$W$131)),"",AD41))&amp;" "&amp;IF(AE41="","",IF(ISERROR(SEARCH($P$2,Séquences!$W$175)),"",AE41))&amp;" "&amp;IF(AF41="","",IF(ISERROR(SEARCH($P$2,Séquences!$W$219)),"",AF41))&amp;" "&amp;IF(AG41="","",IF(ISERROR(SEARCH($P$2,Séquences!$W$263)),"",AG41))&amp;" "&amp;IF(AH41="","",IF(ISERROR(SEARCH($P$2,Séquences!$W$306)),"",AH41))&amp;" "&amp;IF(AI41="","",IF(ISERROR(SEARCH($P$2,Séquences!$W$349)),"",AI41))&amp;" "&amp;IF(AJ41="","",IF(ISERROR(SEARCH($P$2,Séquences!$W$392)),"",AJ41))&amp;" "&amp;IF(AK41="","",IF(ISERROR(SEARCH($P$2,Séquences!$W$435)),"",AK41)))</f>
        <v xml:space="preserve"> S2  S4  S6    </v>
      </c>
      <c r="Q41" s="431" t="str">
        <f>IF(ISERROR(SEARCH($Q$3,C41)),".",IF(AB41="","",IF(ISERROR(SEARCH($Q$2,Séquences!$W$44)),"",AB41))&amp;" "&amp;IF(AC41="","",IF(ISERROR(SEARCH($Q$2,Séquences!$W$88)),"",AC41))&amp;" "&amp;IF(AD41="","",IF(ISERROR(SEARCH($Q$2,Séquences!$W$131)),"",AD41))&amp;" "&amp;IF(AE41="","",IF(ISERROR(SEARCH($Q$2,Séquences!$W$175)),"",AE41))&amp;" "&amp;IF(AF41="","",IF(ISERROR(SEARCH($Q$2,Séquences!$W$219)),"",AF41))&amp;" "&amp;IF(AG41="","",IF(ISERROR(SEARCH($Q$2,Séquences!$W$263)),"",AG41))&amp;" "&amp;IF(AH41="","",IF(ISERROR(SEARCH($Q$2,Séquences!$W$306)),"",AH41))&amp;" "&amp;IF(AI41="","",IF(ISERROR(SEARCH($Q$2,Séquences!$W$349)),"",AI41))&amp;" "&amp;IF(AJ41="","",IF(ISERROR(SEARCH($Q$2,Séquences!$W$392)),"",AJ41))&amp;" "&amp;IF(AK41="","",IF(ISERROR(SEARCH($Q$2,Séquences!$W$435)),"",AK41)))</f>
        <v xml:space="preserve">     S6    </v>
      </c>
      <c r="R41" s="365" t="str">
        <f>IF(ISERROR(SEARCH($R$3,C41)),".",IF(AB41="","",IF(ISERROR(SEARCH($R$2,Séquences!$W$44)),"",AB41))&amp;" "&amp;IF(AC41="","",IF(ISERROR(SEARCH($R$2,Séquences!$W$88)),"",AC41))&amp;" "&amp;IF(AD41="","",IF(ISERROR(SEARCH($R$2,Séquences!$W$131)),"",AD41))&amp;" "&amp;IF(AE41="","",IF(ISERROR(SEARCH($R$2,Séquences!$W$175)),"",AE41))&amp;" "&amp;IF(AF41="","",IF(ISERROR(SEARCH($R$2,Séquences!$W$219)),"",AF41))&amp;" "&amp;IF(AG41="","",IF(ISERROR(SEARCH($R$2,Séquences!$W$263)),"",AG41))&amp;" "&amp;IF(AH41="","",IF(ISERROR(SEARCH($R$2,Séquences!$W$306)),"",AH41))&amp;" "&amp;IF(AI41="","",IF(ISERROR(SEARCH($R$2,Séquences!$W$349)),"",AI41))&amp;" "&amp;IF(AJ41="","",IF(ISERROR(SEARCH($R$2,Séquences!$W$392)),"",AJ41))&amp;" "&amp;IF(AK41="","",IF(ISERROR(SEARCH($R$2,Séquences!$W$435)),"",AK41)))</f>
        <v>.</v>
      </c>
      <c r="S41" s="430" t="str">
        <f>IF(ISERROR(SEARCH($S$3,C41)),".",IF(AB41="","",IF(ISERROR(SEARCH($S$2,Séquences!$W$44)),"",AB41))&amp;" "&amp;IF(AC41="","",IF(ISERROR(SEARCH($S$2,Séquences!$W$88)),"",AC41))&amp;" "&amp;IF(AD41="","",IF(ISERROR(SEARCH($S$2,Séquences!$W$131)),"",AD41))&amp;" "&amp;IF(AE41="","",IF(ISERROR(SEARCH($S$2,Séquences!$W$175)),"",AE41))&amp;" "&amp;IF(AF41="","",IF(ISERROR(SEARCH($S$2,Séquences!$W$219)),"",AF41))&amp;" "&amp;IF(AG41="","",IF(ISERROR(SEARCH($S$2,Séquences!$W$263)),"",AG41))&amp;" "&amp;IF(AH41="","",IF(ISERROR(SEARCH($S$2,Séquences!$W$306)),"",AH41))&amp;" "&amp;IF(AI41="","",IF(ISERROR(SEARCH($S$2,Séquences!$W$349)),"",AI41))&amp;" "&amp;IF(AJ41="","",IF(ISERROR(SEARCH($S$2,Séquences!$W$392)),"",AJ41))&amp;" "&amp;IF(AK41="","",IF(ISERROR(SEARCH($S$2,Séquences!$W$435)),"",AK41)))</f>
        <v>.</v>
      </c>
      <c r="T41" s="431" t="str">
        <f>IF(ISERROR(SEARCH($T$3,C41)),".",IF(AB41="","",IF(ISERROR(SEARCH($T$2,Séquences!$W$44)),"",AB41))&amp;" "&amp;IF(AC41="","",IF(ISERROR(SEARCH($T$2,Séquences!$W$88)),"",AC41))&amp;" "&amp;IF(AD41="","",IF(ISERROR(SEARCH($T$2,Séquences!$W$131)),"",AD41))&amp;" "&amp;IF(AE41="","",IF(ISERROR(SEARCH($T$2,Séquences!$W$175)),"",AE41))&amp;" "&amp;IF(AF41="","",IF(ISERROR(SEARCH($T$2,Séquences!$W$219)),"",AF41))&amp;" "&amp;IF(AG41="","",IF(ISERROR(SEARCH($T$2,Séquences!$W$263)),"",AG41))&amp;" "&amp;IF(AH41="","",IF(ISERROR(SEARCH($T$2,Séquences!$W$306)),"",AH41))&amp;" "&amp;IF(AI41="","",IF(ISERROR(SEARCH($T$2,Séquences!$W$349)),"",AI41))&amp;" "&amp;IF(AJ41="","",IF(ISERROR(SEARCH($T$2,Séquences!$W$392)),"",AJ41))&amp;" "&amp;IF(AK41="","",IF(ISERROR(SEARCH($T$2,Séquences!$W$435)),"",AK41)))</f>
        <v>.</v>
      </c>
      <c r="U41" s="365" t="str">
        <f>IF(ISERROR(SEARCH($U$3,C41)),".",IF(AB41="","",IF(ISERROR(SEARCH($U$2,Séquences!$W$44)),"",AB41))&amp;" "&amp;IF(AC41="","",IF(ISERROR(SEARCH($U$2,Séquences!$W$88)),"",AC41))&amp;" "&amp;IF(AD41="","",IF(ISERROR(SEARCH($U$2,Séquences!$W$131)),"",AD41))&amp;" "&amp;IF(AE41="","",IF(ISERROR(SEARCH($U$2,Séquences!$W$175)),"",AE41))&amp;" "&amp;IF(AF41="","",IF(ISERROR(SEARCH($U$2,Séquences!$W$219)),"",AF41))&amp;" "&amp;IF(AG41="","",IF(ISERROR(SEARCH($U$2,Séquences!$W$263)),"",AG41))&amp;" "&amp;IF(AH41="","",IF(ISERROR(SEARCH($U$2,Séquences!$W$306)),"",AH41))&amp;" "&amp;IF(AI41="","",IF(ISERROR(SEARCH($U$2,Séquences!$W$349)),"",AI41))&amp;" "&amp;IF(AJ41="","",IF(ISERROR(SEARCH($U$2,Séquences!$W$392)),"",AJ41))&amp;" "&amp;IF(AK41="","",IF(ISERROR(SEARCH($U$2,Séquences!$W$435)),"",AK41)))</f>
        <v>.</v>
      </c>
      <c r="V41" s="430" t="str">
        <f>IF(ISERROR(SEARCH($V$3,C41)),".",IF(AB41="","",IF(ISERROR(SEARCH($V$2,Séquences!$W$44)),"",AB41))&amp;" "&amp;IF(AC41="","",IF(ISERROR(SEARCH($V$2,Séquences!$W$88)),"",AC41))&amp;" "&amp;IF(AD41="","",IF(ISERROR(SEARCH($V$2,Séquences!$W$131)),"",AD41))&amp;" "&amp;IF(AE41="","",IF(ISERROR(SEARCH($V$2,Séquences!$W$175)),"",AE41))&amp;" "&amp;IF(AF41="","",IF(ISERROR(SEARCH($V$2,Séquences!$W$219)),"",AF41))&amp;" "&amp;IF(AG41="","",IF(ISERROR(SEARCH($V$2,Séquences!$W$263)),"",AG41))&amp;" "&amp;IF(AH41="","",IF(ISERROR(SEARCH($V$2,Séquences!$W$306)),"",AH41))&amp;" "&amp;IF(AI41="","",IF(ISERROR(SEARCH($V$2,Séquences!$W$349)),"",AI41))&amp;" "&amp;IF(AJ41="","",IF(ISERROR(SEARCH($V$2,Séquences!$W$392)),"",AJ41))&amp;" "&amp;IF(AK41="","",IF(ISERROR(SEARCH($V$2,Séquences!$W$435)),"",AK41)))</f>
        <v xml:space="preserve"> S2    S6 S7   </v>
      </c>
      <c r="W41" s="431" t="str">
        <f>IF(ISERROR(SEARCH($W$3,C41)),".",IF(AB41="","",IF(ISERROR(SEARCH($W$2,Séquences!$W$44)),"",AB41))&amp;" "&amp;IF(AC41="","",IF(ISERROR(SEARCH($W$2,Séquences!$W$88)),"",AC41))&amp;" "&amp;IF(AD41="","",IF(ISERROR(SEARCH($W$2,Séquences!$W$131)),"",AD41))&amp;" "&amp;IF(AE41="","",IF(ISERROR(SEARCH($W$2,Séquences!$W$175)),"",AE41))&amp;" "&amp;IF(AF41="","",IF(ISERROR(SEARCH($W$2,Séquences!$W$219)),"",AF41))&amp;" "&amp;IF(AG41="","",IF(ISERROR(SEARCH($W$2,Séquences!$W$263)),"",AG41))&amp;" "&amp;IF(AH41="","",IF(ISERROR(SEARCH($W$2,Séquences!$W$306)),"",AH41))&amp;" "&amp;IF(AI41="","",IF(ISERROR(SEARCH($W$2,Séquences!$W$349)),"",AI41))&amp;" "&amp;IF(AJ41="","",IF(ISERROR(SEARCH($W$2,Séquences!$W$392)),"",AJ41))&amp;" "&amp;IF(AK41="","",IF(ISERROR(SEARCH($W$2,Séquences!$W$435)),"",AK41)))</f>
        <v xml:space="preserve">     S6    </v>
      </c>
      <c r="X41" s="365" t="str">
        <f>IF(ISERROR(SEARCH($X$3,C41)),".",IF(AB41="","",IF(ISERROR(SEARCH($X$2,Séquences!$W$44)),"",AB41))&amp;" "&amp;IF(AC41="","",IF(ISERROR(SEARCH($X$2,Séquences!$W$88)),"",AC41))&amp;" "&amp;IF(AD41="","",IF(ISERROR(SEARCH($X$2,Séquences!$W$131)),"",AD41))&amp;" "&amp;IF(AE41="","",IF(ISERROR(SEARCH($X$2,Séquences!$W$175)),"",AE41))&amp;" "&amp;IF(AF41="","",IF(ISERROR(SEARCH($X$2,Séquences!$W$219)),"",AF41))&amp;" "&amp;IF(AG41="","",IF(ISERROR(SEARCH($X$2,Séquences!$W$263)),"",AG41))&amp;" "&amp;IF(AH41="","",IF(ISERROR(SEARCH($X$2,Séquences!$W$306)),"",AH41))&amp;" "&amp;IF(AI41="","",IF(ISERROR(SEARCH($X$2,Séquences!$W$349)),"",AI41))&amp;" "&amp;IF(AJ41="","",IF(ISERROR(SEARCH($X$2,Séquences!$W$392)),"",AJ41))&amp;" "&amp;IF(AK41="","",IF(ISERROR(SEARCH($X$2,Séquences!$W$435)),"",AK41)))</f>
        <v>.</v>
      </c>
      <c r="Y41" s="430" t="str">
        <f>IF(ISERROR(SEARCH($Y$3,C41)),".",IF(AB41="","",IF(ISERROR(SEARCH($Y$2,Séquences!$W$44)),"",AB41))&amp;" "&amp;IF(AC41="","",IF(ISERROR(SEARCH($Y$2,Séquences!$W$88)),"",AC41))&amp;" "&amp;IF(AD41="","",IF(ISERROR(SEARCH($Y$2,Séquences!$W$131)),"",AD41))&amp;" "&amp;IF(AE41="","",IF(ISERROR(SEARCH($Y$2,Séquences!$W$175)),"",AE41))&amp;" "&amp;IF(AF41="","",IF(ISERROR(SEARCH($Y$2,Séquences!$W$219)),"",AF41))&amp;" "&amp;IF(AG41="","",IF(ISERROR(SEARCH($Y$2,Séquences!$W$263)),"",AG41))&amp;" "&amp;IF(AH41="","",IF(ISERROR(SEARCH($Y$2,Séquences!$W$306)),"",AH41))&amp;" "&amp;IF(AI41="","",IF(ISERROR(SEARCH($Y$2,Séquences!$W$349)),"",AI41))&amp;" "&amp;IF(AJ41="","",IF(ISERROR(SEARCH($Y$2,Séquences!$W$392)),"",AJ41))&amp;" "&amp;IF(AK41="","",IF(ISERROR(SEARCH($Y$2,Séquences!$W$435)),"",AK41)))</f>
        <v>.</v>
      </c>
      <c r="Z41" s="430" t="str">
        <f>IF(ISERROR(SEARCH($Z$3,C41)),".",IF(AB41="","",IF(ISERROR(SEARCH($Z$2,Séquences!$W$44)),"",AB41))&amp;" "&amp;IF(AC41="","",IF(ISERROR(SEARCH($Z$2,Séquences!$W$88)),"",AC41))&amp;" "&amp;IF(AD41="","",IF(ISERROR(SEARCH($Z$2,Séquences!$W$131)),"",AD41))&amp;" "&amp;IF(AE41="","",IF(ISERROR(SEARCH($Z$2,Séquences!$W$175)),"",AE41))&amp;" "&amp;IF(AF41="","",IF(ISERROR(SEARCH($Z$2,Séquences!$W$219)),"",AF41))&amp;" "&amp;IF(AG41="","",IF(ISERROR(SEARCH($Z$2,Séquences!$W$263)),"",AG41))&amp;" "&amp;IF(AH41="","",IF(ISERROR(SEARCH($Z$2,Séquences!$W$306)),"",AH41))&amp;" "&amp;IF(AI41="","",IF(ISERROR(SEARCH($Z$2,Séquences!$W$349)),"",AI41))&amp;" "&amp;IF(AJ41="","",IF(ISERROR(SEARCH($Z$2,Séquences!$W$392)),"",AJ41))&amp;" "&amp;IF(AK41="","",IF(ISERROR(SEARCH($Z$2,Séquences!$W$435)),"",AK41)))</f>
        <v>.</v>
      </c>
      <c r="AA41" s="206">
        <f>+COUNTA(E41:Z41)</f>
        <v>22</v>
      </c>
      <c r="AB41" s="207" t="str">
        <f>IF(ISERROR(SEARCH($A$40,Séquences!$W$44)),"",IF(ISERROR(SEARCH(A41,Séquences!$W$44)),"",Séquences!$X$44))</f>
        <v/>
      </c>
      <c r="AC41" s="207" t="str">
        <f>IF(ISERROR(SEARCH($A$40,Séquences!$W$88)),"",IF(ISERROR(SEARCH(A41,Séquences!$W$88)),"",Séquences!$X$88))</f>
        <v>S2</v>
      </c>
      <c r="AD41" s="207" t="str">
        <f>IF(ISERROR(SEARCH($A$40,Séquences!$W$131)),"",IF(ISERROR(SEARCH(A41,Séquences!$W$131)),"",Séquences!$X$131))</f>
        <v/>
      </c>
      <c r="AE41" s="207" t="str">
        <f>IF(ISERROR(SEARCH($A$40,Séquences!$W$175)),"",IF(ISERROR(SEARCH(A41,Séquences!$W$175)),"",Séquences!$X$175))</f>
        <v>S4</v>
      </c>
      <c r="AF41" s="207" t="str">
        <f>IF(ISERROR(SEARCH($A$40,Séquences!$W$219)),"",IF(ISERROR(SEARCH(A41,Séquences!$W$219)),"",Séquences!$X$219))</f>
        <v/>
      </c>
      <c r="AG41" s="207" t="str">
        <f>IF(ISERROR(SEARCH($A$40,Séquences!$W$263)),"",IF(ISERROR(SEARCH(A41,Séquences!$W$263)),"",Séquences!$X$263))</f>
        <v>S6</v>
      </c>
      <c r="AH41" s="207" t="str">
        <f>IF(ISERROR(SEARCH($A$40,Séquences!$W$306)),"",IF(ISERROR(SEARCH(A41,Séquences!$W$306)),"",Séquences!$X$306))</f>
        <v>S7</v>
      </c>
      <c r="AI41" s="207" t="str">
        <f>IF(ISERROR(SEARCH($A$40,Séquences!$W$349)),"",IF(ISERROR(SEARCH(A41,Séquences!$W$349)),"",Séquences!$X$349))</f>
        <v/>
      </c>
      <c r="AJ41" s="207" t="str">
        <f>IF(ISERROR(SEARCH($A$40,Séquences!$W$392)),"",IF(ISERROR(SEARCH(A41,Séquences!$W$392)),"",Séquences!$X$392))</f>
        <v/>
      </c>
      <c r="AK41" s="207" t="str">
        <f>IF(ISERROR(SEARCH($A$40,Séquences!$W$435)),"",IF(ISERROR(SEARCH(A41,Séquences!$W$435)),"",Séquences!$X$435))</f>
        <v/>
      </c>
    </row>
    <row r="42" spans="1:368" ht="39" customHeight="1">
      <c r="A42" s="628" t="str">
        <f>'Objectifs et Compétences'!D37</f>
        <v xml:space="preserve">CO6.2. Identifier et régler des variables et des paramètres internes et externes utiles à une simulation mobilisant une modélisation multiphysique </v>
      </c>
      <c r="B42" s="629"/>
      <c r="C42" s="310" t="str">
        <f>'Objectifs et Compétences'!I37</f>
        <v>3.1. / 3.2. / 3.3. / 3.4.</v>
      </c>
      <c r="D42" s="218" t="s">
        <v>731</v>
      </c>
      <c r="E42" s="429" t="str">
        <f>IF(ISERROR(SEARCH($E$3,C42)),".",IF(AB42="","",IF(ISERROR(SEARCH($E$2,Séquences!$W$44)),"",AB42))&amp;" "&amp;IF(AC42="","",IF(ISERROR(SEARCH($E$2,Séquences!$W$88)),"",AC42))&amp;" "&amp;IF(AD42="","",IF(ISERROR(SEARCH($E$2,Séquences!$W$131)),"",AD42))&amp;" "&amp;IF(AE42="","",IF(ISERROR(SEARCH($E$2,Séquences!$W$175)),"",AE42))&amp;" "&amp;IF(AF42="","",IF(ISERROR(SEARCH($E$2,Séquences!$W$219)),"",AF42))&amp;" "&amp;IF(AG42="","",IF(ISERROR(SEARCH($E$2,Séquences!$W$263)),"",AG42))&amp;" "&amp;IF(AH42="","",IF(ISERROR(SEARCH($E$2,Séquences!$W$306)),"",AH42))&amp;" "&amp;IF(AI42="","",IF(ISERROR(SEARCH($E$2,Séquences!$W$349)),"",AI42))&amp;" "&amp;IF(AJ42="","",IF(ISERROR(SEARCH($E$2,Séquences!$W$392)),"",AJ42))&amp;" "&amp;IF(AK42="","",IF(ISERROR(SEARCH($E$2,Séquences!$W$435)),"",AK42)))</f>
        <v>.</v>
      </c>
      <c r="F42" s="430" t="str">
        <f>IF(ISERROR(SEARCH($F$3,C42)),".",IF(AB42="","",IF(ISERROR(SEARCH($F$2,Séquences!$W$44)),"",AB42))&amp;" "&amp;IF(AC42="","",IF(ISERROR(SEARCH($F$2,Séquences!$W$88)),"",AC42))&amp;" "&amp;IF(AD42="","",IF(ISERROR(SEARCH($F$2,Séquences!$W$131)),"",AD42))&amp;" "&amp;IF(AE42="","",IF(ISERROR(SEARCH($F$2,Séquences!$W$175)),"",AE42))&amp;" "&amp;IF(AF42="","",IF(ISERROR(SEARCH($F$2,Séquences!$W$219)),"",AF42))&amp;" "&amp;IF(AG42="","",IF(ISERROR(SEARCH($F$2,Séquences!$W$263)),"",AG42))&amp;" "&amp;IF(AH42="","",IF(ISERROR(SEARCH($F$2,Séquences!$W$306)),"",AH42))&amp;" "&amp;IF(AI42="","",IF(ISERROR(SEARCH($F$2,Séquences!$W$349)),"",AI42))&amp;" "&amp;IF(AJ42="","",IF(ISERROR(SEARCH($F$2,Séquences!$W$392)),"",AJ42))&amp;" "&amp;IF(AK42="","",IF(ISERROR(SEARCH($F$2,Séquences!$W$435)),"",AK42)))</f>
        <v>.</v>
      </c>
      <c r="G42" s="430" t="str">
        <f>IF(ISERROR(SEARCH($G$3,C42)),".",IF(AB42="","",IF(ISERROR(SEARCH($G$2,Séquences!$W$44)),"",AB42))&amp;" "&amp;IF(AC42="","",IF(ISERROR(SEARCH($G$2,Séquences!$W$88)),"",AC42))&amp;" "&amp;IF(AD42="","",IF(ISERROR(SEARCH($G$2,Séquences!$W$131)),"",AD42))&amp;" "&amp;IF(AE42="","",IF(ISERROR(SEARCH($G$2,Séquences!$W$175)),"",AE42))&amp;" "&amp;IF(AF42="","",IF(ISERROR(SEARCH($G$2,Séquences!$W$219)),"",AF42))&amp;" "&amp;IF(AG42="","",IF(ISERROR(SEARCH($G$2,Séquences!$W$263)),"",AG42))&amp;" "&amp;IF(AH42="","",IF(ISERROR(SEARCH($G$2,Séquences!$W$306)),"",AH42))&amp;" "&amp;IF(AI42="","",IF(ISERROR(SEARCH($G$2,Séquences!$W$349)),"",AI42))&amp;" "&amp;IF(AJ42="","",IF(ISERROR(SEARCH($G$2,Séquences!$W$392)),"",AJ42))&amp;" "&amp;IF(AK42="","",IF(ISERROR(SEARCH($G$2,Séquences!$W$435)),"",AK42)))</f>
        <v>.</v>
      </c>
      <c r="H42" s="430" t="str">
        <f>IF(ISERROR(SEARCH($H$3,C42)),".",IF(AB42="","",IF(ISERROR(SEARCH($H$2,Séquences!$W$44)),"",AB42))&amp;" "&amp;IF(AC42="","",IF(ISERROR(SEARCH($H$2,Séquences!$W$88)),"",AC42))&amp;" "&amp;IF(AD42="","",IF(ISERROR(SEARCH($H$2,Séquences!$W$131)),"",AD42))&amp;" "&amp;IF(AE42="","",IF(ISERROR(SEARCH($H$2,Séquences!$W$175)),"",AE42))&amp;" "&amp;IF(AF42="","",IF(ISERROR(SEARCH($H$2,Séquences!$W$219)),"",AF42))&amp;" "&amp;IF(AG42="","",IF(ISERROR(SEARCH($H$2,Séquences!$W$263)),"",AG42))&amp;" "&amp;IF(AH42="","",IF(ISERROR(SEARCH($H$2,Séquences!$W$306)),"",AH42))&amp;" "&amp;IF(AI42="","",IF(ISERROR(SEARCH($H$2,Séquences!$W$349)),"",AI42))&amp;" "&amp;IF(AJ42="","",IF(ISERROR(SEARCH($H$2,Séquences!$W$392)),"",AJ42))&amp;" "&amp;IF(AK42="","",IF(ISERROR(SEARCH($H$2,Séquences!$W$435)),"",AK42)))</f>
        <v>.</v>
      </c>
      <c r="I42" s="431" t="str">
        <f>IF(ISERROR(SEARCH($I$3,C42)),".",IF(AB42="","",IF(ISERROR(SEARCH($I$2,Séquences!$W$44)),"",AB42))&amp;" "&amp;IF(AC42="","",IF(ISERROR(SEARCH($I$2,Séquences!$W$88)),"",AC42))&amp;" "&amp;IF(AD42="","",IF(ISERROR(SEARCH($I$2,Séquences!$W$131)),"",AD42))&amp;" "&amp;IF(AE42="","",IF(ISERROR(SEARCH($I$2,Séquences!$W$175)),"",AE42))&amp;" "&amp;IF(AF42="","",IF(ISERROR(SEARCH($I$2,Séquences!$W$219)),"",AF42))&amp;" "&amp;IF(AG42="","",IF(ISERROR(SEARCH($I$2,Séquences!$W$263)),"",AG42))&amp;" "&amp;IF(AH42="","",IF(ISERROR(SEARCH($I$2,Séquences!$W$306)),"",AH42))&amp;" "&amp;IF(AI42="","",IF(ISERROR(SEARCH($I$2,Séquences!$W$349)),"",AI42))&amp;" "&amp;IF(AJ42="","",IF(ISERROR(SEARCH($I$2,Séquences!$W$392)),"",AJ42))&amp;" "&amp;IF(AK42="","",IF(ISERROR(SEARCH($I$2,Séquences!$W$435)),"",AK42)))</f>
        <v>.</v>
      </c>
      <c r="J42" s="365" t="str">
        <f>IF(ISERROR(SEARCH($J$3,C42)),".",IF(AB42="","",IF(ISERROR(SEARCH($J$2,Séquences!$W$44)),"",AB42))&amp;" "&amp;IF(AC42="","",IF(ISERROR(SEARCH($J$2,Séquences!$W$88)),"",AC42))&amp;" "&amp;IF(AD42="","",IF(ISERROR(SEARCH($J$2,Séquences!$W$131)),"",AD42))&amp;" "&amp;IF(AE42="","",IF(ISERROR(SEARCH($J$2,Séquences!$W$175)),"",AE42))&amp;" "&amp;IF(AF42="","",IF(ISERROR(SEARCH($J$2,Séquences!$W$219)),"",AF42))&amp;" "&amp;IF(AG42="","",IF(ISERROR(SEARCH($J$2,Séquences!$W$263)),"",AG42))&amp;" "&amp;IF(AH42="","",IF(ISERROR(SEARCH($J$2,Séquences!$W$306)),"",AH42))&amp;" "&amp;IF(AI42="","",IF(ISERROR(SEARCH($J$2,Séquences!$W$349)),"",AI42))&amp;" "&amp;IF(AJ42="","",IF(ISERROR(SEARCH($J$2,Séquences!$W$392)),"",AJ42))&amp;" "&amp;IF(AK42="","",IF(ISERROR(SEARCH($J$2,Séquences!$W$435)),"",AK42)))</f>
        <v>.</v>
      </c>
      <c r="K42" s="430" t="str">
        <f>IF(ISERROR(SEARCH($K$3,C42)),".",IF(AB42="","",IF(ISERROR(SEARCH($K$2,Séquences!$W$44)),"",AB42))&amp;" "&amp;IF(AC42="","",IF(ISERROR(SEARCH($K$2,Séquences!$W$88)),"",AC42))&amp;" "&amp;IF(AD42="","",IF(ISERROR(SEARCH($K$2,Séquences!$W$131)),"",AD42))&amp;" "&amp;IF(AE42="","",IF(ISERROR(SEARCH($K$2,Séquences!$W$175)),"",AE42))&amp;" "&amp;IF(AF42="","",IF(ISERROR(SEARCH($K$2,Séquences!$W$219)),"",AF42))&amp;" "&amp;IF(AG42="","",IF(ISERROR(SEARCH($K$2,Séquences!$W$263)),"",AG42))&amp;" "&amp;IF(AH42="","",IF(ISERROR(SEARCH($K$2,Séquences!$W$306)),"",AH42))&amp;" "&amp;IF(AI42="","",IF(ISERROR(SEARCH($K$2,Séquences!$W$349)),"",AI42))&amp;" "&amp;IF(AJ42="","",IF(ISERROR(SEARCH($K$2,Séquences!$W$392)),"",AJ42))&amp;" "&amp;IF(AK42="","",IF(ISERROR(SEARCH($K$2,Séquences!$W$435)),"",AK42)))</f>
        <v>.</v>
      </c>
      <c r="L42" s="430" t="str">
        <f>IF(ISERROR(SEARCH($L$3,C42)),".",IF(AB42="","",IF(ISERROR(SEARCH($L$2,Séquences!$W$44)),"",AB42))&amp;" "&amp;IF(AC42="","",IF(ISERROR(SEARCH($L$2,Séquences!$W$88)),"",AC42))&amp;" "&amp;IF(AD42="","",IF(ISERROR(SEARCH($L$2,Séquences!$W$131)),"",AD42))&amp;" "&amp;IF(AE42="","",IF(ISERROR(SEARCH($L$2,Séquences!$W$175)),"",AE42))&amp;" "&amp;IF(AF42="","",IF(ISERROR(SEARCH($L$2,Séquences!$W$219)),"",AF42))&amp;" "&amp;IF(AG42="","",IF(ISERROR(SEARCH($L$2,Séquences!$W$263)),"",AG42))&amp;" "&amp;IF(AH42="","",IF(ISERROR(SEARCH($L$2,Séquences!$W$306)),"",AH42))&amp;" "&amp;IF(AI42="","",IF(ISERROR(SEARCH($L$2,Séquences!$W$349)),"",AI42))&amp;" "&amp;IF(AJ42="","",IF(ISERROR(SEARCH($L$2,Séquences!$W$392)),"",AJ42))&amp;" "&amp;IF(AK42="","",IF(ISERROR(SEARCH($L$2,Séquences!$W$435)),"",AK42)))</f>
        <v>.</v>
      </c>
      <c r="M42" s="431" t="str">
        <f>IF(ISERROR(SEARCH($M$3,C42)),".",IF(AB42="","",IF(ISERROR(SEARCH($M$2,Séquences!$W$44)),"",AB42))&amp;" "&amp;IF(AC42="","",IF(ISERROR(SEARCH($M$2,Séquences!$W$88)),"",AC42))&amp;" "&amp;IF(AD42="","",IF(ISERROR(SEARCH($M$2,Séquences!$W$131)),"",AD42))&amp;" "&amp;IF(AE42="","",IF(ISERROR(SEARCH($M$2,Séquences!$W$175)),"",AE42))&amp;" "&amp;IF(AF42="","",IF(ISERROR(SEARCH($M$2,Séquences!$W$219)),"",AF42))&amp;" "&amp;IF(AG42="","",IF(ISERROR(SEARCH($M$2,Séquences!$W$263)),"",AG42))&amp;" "&amp;IF(AH42="","",IF(ISERROR(SEARCH($M$2,Séquences!$W$306)),"",AH42))&amp;" "&amp;IF(AI42="","",IF(ISERROR(SEARCH($M$2,Séquences!$W$349)),"",AI42))&amp;" "&amp;IF(AJ42="","",IF(ISERROR(SEARCH($M$2,Séquences!$W$392)),"",AJ42))&amp;" "&amp;IF(AK42="","",IF(ISERROR(SEARCH($M$2,Séquences!$W$435)),"",AK42)))</f>
        <v>.</v>
      </c>
      <c r="N42" s="365" t="str">
        <f>IF(ISERROR(SEARCH($N$3,C42)),".",IF(AB42="","",IF(ISERROR(SEARCH($N$2,Séquences!$W$44)),"",AB42))&amp;" "&amp;IF(AC42="","",IF(ISERROR(SEARCH($N$2,Séquences!$W$88)),"",AC42))&amp;" "&amp;IF(AD42="","",IF(ISERROR(SEARCH($N$2,Séquences!$W$131)),"",AD42))&amp;" "&amp;IF(AE42="","",IF(ISERROR(SEARCH($N$2,Séquences!$W$175)),"",AE42))&amp;" "&amp;IF(AF42="","",IF(ISERROR(SEARCH($N$2,Séquences!$W$219)),"",AF42))&amp;" "&amp;IF(AG42="","",IF(ISERROR(SEARCH($N$2,Séquences!$W$263)),"",AG42))&amp;" "&amp;IF(AH42="","",IF(ISERROR(SEARCH($N$2,Séquences!$W$306)),"",AH42))&amp;" "&amp;IF(AI42="","",IF(ISERROR(SEARCH($N$2,Séquences!$W$349)),"",AI42))&amp;" "&amp;IF(AJ42="","",IF(ISERROR(SEARCH($N$2,Séquences!$W$392)),"",AJ42))&amp;" "&amp;IF(AK42="","",IF(ISERROR(SEARCH($N$2,Séquences!$W$435)),"",AK42)))</f>
        <v xml:space="preserve">   S4      </v>
      </c>
      <c r="O42" s="430" t="str">
        <f>IF(ISERROR(SEARCH($O$3,C42)),".",IF(AB42="","",IF(ISERROR(SEARCH($O$2,Séquences!$W$44)),"",AB42))&amp;" "&amp;IF(AC42="","",IF(ISERROR(SEARCH($O$2,Séquences!$W$88)),"",AC42))&amp;" "&amp;IF(AD42="","",IF(ISERROR(SEARCH($O$2,Séquences!$W$131)),"",AD42))&amp;" "&amp;IF(AE42="","",IF(ISERROR(SEARCH($O$2,Séquences!$W$175)),"",AE42))&amp;" "&amp;IF(AF42="","",IF(ISERROR(SEARCH($O$2,Séquences!$W$219)),"",AF42))&amp;" "&amp;IF(AG42="","",IF(ISERROR(SEARCH($O$2,Séquences!$W$263)),"",AG42))&amp;" "&amp;IF(AH42="","",IF(ISERROR(SEARCH($O$2,Séquences!$W$306)),"",AH42))&amp;" "&amp;IF(AI42="","",IF(ISERROR(SEARCH($O$2,Séquences!$W$349)),"",AI42))&amp;" "&amp;IF(AJ42="","",IF(ISERROR(SEARCH($O$2,Séquences!$W$392)),"",AJ42))&amp;" "&amp;IF(AK42="","",IF(ISERROR(SEARCH($O$2,Séquences!$W$435)),"",AK42)))</f>
        <v xml:space="preserve">  S3       </v>
      </c>
      <c r="P42" s="430" t="str">
        <f>IF(ISERROR(SEARCH($P$3,C42)),".",IF(AB42="","",IF(ISERROR(SEARCH($P$2,Séquences!$W$44)),"",AB42))&amp;" "&amp;IF(AC42="","",IF(ISERROR(SEARCH($P$2,Séquences!$W$88)),"",AC42))&amp;" "&amp;IF(AD42="","",IF(ISERROR(SEARCH($P$2,Séquences!$W$131)),"",AD42))&amp;" "&amp;IF(AE42="","",IF(ISERROR(SEARCH($P$2,Séquences!$W$175)),"",AE42))&amp;" "&amp;IF(AF42="","",IF(ISERROR(SEARCH($P$2,Séquences!$W$219)),"",AF42))&amp;" "&amp;IF(AG42="","",IF(ISERROR(SEARCH($P$2,Séquences!$W$263)),"",AG42))&amp;" "&amp;IF(AH42="","",IF(ISERROR(SEARCH($P$2,Séquences!$W$306)),"",AH42))&amp;" "&amp;IF(AI42="","",IF(ISERROR(SEARCH($P$2,Séquences!$W$349)),"",AI42))&amp;" "&amp;IF(AJ42="","",IF(ISERROR(SEARCH($P$2,Séquences!$W$392)),"",AJ42))&amp;" "&amp;IF(AK42="","",IF(ISERROR(SEARCH($P$2,Séquences!$W$435)),"",AK42)))</f>
        <v xml:space="preserve">   S4  S6    </v>
      </c>
      <c r="Q42" s="431" t="str">
        <f>IF(ISERROR(SEARCH($Q$3,C42)),".",IF(AB42="","",IF(ISERROR(SEARCH($Q$2,Séquences!$W$44)),"",AB42))&amp;" "&amp;IF(AC42="","",IF(ISERROR(SEARCH($Q$2,Séquences!$W$88)),"",AC42))&amp;" "&amp;IF(AD42="","",IF(ISERROR(SEARCH($Q$2,Séquences!$W$131)),"",AD42))&amp;" "&amp;IF(AE42="","",IF(ISERROR(SEARCH($Q$2,Séquences!$W$175)),"",AE42))&amp;" "&amp;IF(AF42="","",IF(ISERROR(SEARCH($Q$2,Séquences!$W$219)),"",AF42))&amp;" "&amp;IF(AG42="","",IF(ISERROR(SEARCH($Q$2,Séquences!$W$263)),"",AG42))&amp;" "&amp;IF(AH42="","",IF(ISERROR(SEARCH($Q$2,Séquences!$W$306)),"",AH42))&amp;" "&amp;IF(AI42="","",IF(ISERROR(SEARCH($Q$2,Séquences!$W$349)),"",AI42))&amp;" "&amp;IF(AJ42="","",IF(ISERROR(SEARCH($Q$2,Séquences!$W$392)),"",AJ42))&amp;" "&amp;IF(AK42="","",IF(ISERROR(SEARCH($Q$2,Séquences!$W$435)),"",AK42)))</f>
        <v xml:space="preserve">  S3   S6    </v>
      </c>
      <c r="R42" s="365" t="str">
        <f>IF(ISERROR(SEARCH($R$3,C42)),".",IF(AB42="","",IF(ISERROR(SEARCH($R$2,Séquences!$W$44)),"",AB42))&amp;" "&amp;IF(AC42="","",IF(ISERROR(SEARCH($R$2,Séquences!$W$88)),"",AC42))&amp;" "&amp;IF(AD42="","",IF(ISERROR(SEARCH($R$2,Séquences!$W$131)),"",AD42))&amp;" "&amp;IF(AE42="","",IF(ISERROR(SEARCH($R$2,Séquences!$W$175)),"",AE42))&amp;" "&amp;IF(AF42="","",IF(ISERROR(SEARCH($R$2,Séquences!$W$219)),"",AF42))&amp;" "&amp;IF(AG42="","",IF(ISERROR(SEARCH($R$2,Séquences!$W$263)),"",AG42))&amp;" "&amp;IF(AH42="","",IF(ISERROR(SEARCH($R$2,Séquences!$W$306)),"",AH42))&amp;" "&amp;IF(AI42="","",IF(ISERROR(SEARCH($R$2,Séquences!$W$349)),"",AI42))&amp;" "&amp;IF(AJ42="","",IF(ISERROR(SEARCH($R$2,Séquences!$W$392)),"",AJ42))&amp;" "&amp;IF(AK42="","",IF(ISERROR(SEARCH($R$2,Séquences!$W$435)),"",AK42)))</f>
        <v>.</v>
      </c>
      <c r="S42" s="430" t="str">
        <f>IF(ISERROR(SEARCH($S$3,C42)),".",IF(AB42="","",IF(ISERROR(SEARCH($S$2,Séquences!$W$44)),"",AB42))&amp;" "&amp;IF(AC42="","",IF(ISERROR(SEARCH($S$2,Séquences!$W$88)),"",AC42))&amp;" "&amp;IF(AD42="","",IF(ISERROR(SEARCH($S$2,Séquences!$W$131)),"",AD42))&amp;" "&amp;IF(AE42="","",IF(ISERROR(SEARCH($S$2,Séquences!$W$175)),"",AE42))&amp;" "&amp;IF(AF42="","",IF(ISERROR(SEARCH($S$2,Séquences!$W$219)),"",AF42))&amp;" "&amp;IF(AG42="","",IF(ISERROR(SEARCH($S$2,Séquences!$W$263)),"",AG42))&amp;" "&amp;IF(AH42="","",IF(ISERROR(SEARCH($S$2,Séquences!$W$306)),"",AH42))&amp;" "&amp;IF(AI42="","",IF(ISERROR(SEARCH($S$2,Séquences!$W$349)),"",AI42))&amp;" "&amp;IF(AJ42="","",IF(ISERROR(SEARCH($S$2,Séquences!$W$392)),"",AJ42))&amp;" "&amp;IF(AK42="","",IF(ISERROR(SEARCH($S$2,Séquences!$W$435)),"",AK42)))</f>
        <v>.</v>
      </c>
      <c r="T42" s="431" t="str">
        <f>IF(ISERROR(SEARCH($T$3,C42)),".",IF(AB42="","",IF(ISERROR(SEARCH($T$2,Séquences!$W$44)),"",AB42))&amp;" "&amp;IF(AC42="","",IF(ISERROR(SEARCH($T$2,Séquences!$W$88)),"",AC42))&amp;" "&amp;IF(AD42="","",IF(ISERROR(SEARCH($T$2,Séquences!$W$131)),"",AD42))&amp;" "&amp;IF(AE42="","",IF(ISERROR(SEARCH($T$2,Séquences!$W$175)),"",AE42))&amp;" "&amp;IF(AF42="","",IF(ISERROR(SEARCH($T$2,Séquences!$W$219)),"",AF42))&amp;" "&amp;IF(AG42="","",IF(ISERROR(SEARCH($T$2,Séquences!$W$263)),"",AG42))&amp;" "&amp;IF(AH42="","",IF(ISERROR(SEARCH($T$2,Séquences!$W$306)),"",AH42))&amp;" "&amp;IF(AI42="","",IF(ISERROR(SEARCH($T$2,Séquences!$W$349)),"",AI42))&amp;" "&amp;IF(AJ42="","",IF(ISERROR(SEARCH($T$2,Séquences!$W$392)),"",AJ42))&amp;" "&amp;IF(AK42="","",IF(ISERROR(SEARCH($T$2,Séquences!$W$435)),"",AK42)))</f>
        <v>.</v>
      </c>
      <c r="U42" s="365" t="str">
        <f>IF(ISERROR(SEARCH($U$3,C42)),".",IF(AB42="","",IF(ISERROR(SEARCH($U$2,Séquences!$W$44)),"",AB42))&amp;" "&amp;IF(AC42="","",IF(ISERROR(SEARCH($U$2,Séquences!$W$88)),"",AC42))&amp;" "&amp;IF(AD42="","",IF(ISERROR(SEARCH($U$2,Séquences!$W$131)),"",AD42))&amp;" "&amp;IF(AE42="","",IF(ISERROR(SEARCH($U$2,Séquences!$W$175)),"",AE42))&amp;" "&amp;IF(AF42="","",IF(ISERROR(SEARCH($U$2,Séquences!$W$219)),"",AF42))&amp;" "&amp;IF(AG42="","",IF(ISERROR(SEARCH($U$2,Séquences!$W$263)),"",AG42))&amp;" "&amp;IF(AH42="","",IF(ISERROR(SEARCH($U$2,Séquences!$W$306)),"",AH42))&amp;" "&amp;IF(AI42="","",IF(ISERROR(SEARCH($U$2,Séquences!$W$349)),"",AI42))&amp;" "&amp;IF(AJ42="","",IF(ISERROR(SEARCH($U$2,Séquences!$W$392)),"",AJ42))&amp;" "&amp;IF(AK42="","",IF(ISERROR(SEARCH($U$2,Séquences!$W$435)),"",AK42)))</f>
        <v>.</v>
      </c>
      <c r="V42" s="430" t="str">
        <f>IF(ISERROR(SEARCH($V$3,C42)),".",IF(AB42="","",IF(ISERROR(SEARCH($V$2,Séquences!$W$44)),"",AB42))&amp;" "&amp;IF(AC42="","",IF(ISERROR(SEARCH($V$2,Séquences!$W$88)),"",AC42))&amp;" "&amp;IF(AD42="","",IF(ISERROR(SEARCH($V$2,Séquences!$W$131)),"",AD42))&amp;" "&amp;IF(AE42="","",IF(ISERROR(SEARCH($V$2,Séquences!$W$175)),"",AE42))&amp;" "&amp;IF(AF42="","",IF(ISERROR(SEARCH($V$2,Séquences!$W$219)),"",AF42))&amp;" "&amp;IF(AG42="","",IF(ISERROR(SEARCH($V$2,Séquences!$W$263)),"",AG42))&amp;" "&amp;IF(AH42="","",IF(ISERROR(SEARCH($V$2,Séquences!$W$306)),"",AH42))&amp;" "&amp;IF(AI42="","",IF(ISERROR(SEARCH($V$2,Séquences!$W$349)),"",AI42))&amp;" "&amp;IF(AJ42="","",IF(ISERROR(SEARCH($V$2,Séquences!$W$392)),"",AJ42))&amp;" "&amp;IF(AK42="","",IF(ISERROR(SEARCH($V$2,Séquences!$W$435)),"",AK42)))</f>
        <v>.</v>
      </c>
      <c r="W42" s="431" t="str">
        <f>IF(ISERROR(SEARCH($W$3,C42)),".",IF(AB42="","",IF(ISERROR(SEARCH($W$2,Séquences!$W$44)),"",AB42))&amp;" "&amp;IF(AC42="","",IF(ISERROR(SEARCH($W$2,Séquences!$W$88)),"",AC42))&amp;" "&amp;IF(AD42="","",IF(ISERROR(SEARCH($W$2,Séquences!$W$131)),"",AD42))&amp;" "&amp;IF(AE42="","",IF(ISERROR(SEARCH($W$2,Séquences!$W$175)),"",AE42))&amp;" "&amp;IF(AF42="","",IF(ISERROR(SEARCH($W$2,Séquences!$W$219)),"",AF42))&amp;" "&amp;IF(AG42="","",IF(ISERROR(SEARCH($W$2,Séquences!$W$263)),"",AG42))&amp;" "&amp;IF(AH42="","",IF(ISERROR(SEARCH($W$2,Séquences!$W$306)),"",AH42))&amp;" "&amp;IF(AI42="","",IF(ISERROR(SEARCH($W$2,Séquences!$W$349)),"",AI42))&amp;" "&amp;IF(AJ42="","",IF(ISERROR(SEARCH($W$2,Séquences!$W$392)),"",AJ42))&amp;" "&amp;IF(AK42="","",IF(ISERROR(SEARCH($W$2,Séquences!$W$435)),"",AK42)))</f>
        <v>.</v>
      </c>
      <c r="X42" s="365" t="str">
        <f>IF(ISERROR(SEARCH($X$3,C42)),".",IF(AB42="","",IF(ISERROR(SEARCH($X$2,Séquences!$W$44)),"",AB42))&amp;" "&amp;IF(AC42="","",IF(ISERROR(SEARCH($X$2,Séquences!$W$88)),"",AC42))&amp;" "&amp;IF(AD42="","",IF(ISERROR(SEARCH($X$2,Séquences!$W$131)),"",AD42))&amp;" "&amp;IF(AE42="","",IF(ISERROR(SEARCH($X$2,Séquences!$W$175)),"",AE42))&amp;" "&amp;IF(AF42="","",IF(ISERROR(SEARCH($X$2,Séquences!$W$219)),"",AF42))&amp;" "&amp;IF(AG42="","",IF(ISERROR(SEARCH($X$2,Séquences!$W$263)),"",AG42))&amp;" "&amp;IF(AH42="","",IF(ISERROR(SEARCH($X$2,Séquences!$W$306)),"",AH42))&amp;" "&amp;IF(AI42="","",IF(ISERROR(SEARCH($X$2,Séquences!$W$349)),"",AI42))&amp;" "&amp;IF(AJ42="","",IF(ISERROR(SEARCH($X$2,Séquences!$W$392)),"",AJ42))&amp;" "&amp;IF(AK42="","",IF(ISERROR(SEARCH($X$2,Séquences!$W$435)),"",AK42)))</f>
        <v>.</v>
      </c>
      <c r="Y42" s="430" t="str">
        <f>IF(ISERROR(SEARCH($Y$3,C42)),".",IF(AB42="","",IF(ISERROR(SEARCH($Y$2,Séquences!$W$44)),"",AB42))&amp;" "&amp;IF(AC42="","",IF(ISERROR(SEARCH($Y$2,Séquences!$W$88)),"",AC42))&amp;" "&amp;IF(AD42="","",IF(ISERROR(SEARCH($Y$2,Séquences!$W$131)),"",AD42))&amp;" "&amp;IF(AE42="","",IF(ISERROR(SEARCH($Y$2,Séquences!$W$175)),"",AE42))&amp;" "&amp;IF(AF42="","",IF(ISERROR(SEARCH($Y$2,Séquences!$W$219)),"",AF42))&amp;" "&amp;IF(AG42="","",IF(ISERROR(SEARCH($Y$2,Séquences!$W$263)),"",AG42))&amp;" "&amp;IF(AH42="","",IF(ISERROR(SEARCH($Y$2,Séquences!$W$306)),"",AH42))&amp;" "&amp;IF(AI42="","",IF(ISERROR(SEARCH($Y$2,Séquences!$W$349)),"",AI42))&amp;" "&amp;IF(AJ42="","",IF(ISERROR(SEARCH($Y$2,Séquences!$W$392)),"",AJ42))&amp;" "&amp;IF(AK42="","",IF(ISERROR(SEARCH($Y$2,Séquences!$W$435)),"",AK42)))</f>
        <v>.</v>
      </c>
      <c r="Z42" s="430" t="str">
        <f>IF(ISERROR(SEARCH($Z$3,C42)),".",IF(AB42="","",IF(ISERROR(SEARCH($Z$2,Séquences!$W$44)),"",AB42))&amp;" "&amp;IF(AC42="","",IF(ISERROR(SEARCH($Z$2,Séquences!$W$88)),"",AC42))&amp;" "&amp;IF(AD42="","",IF(ISERROR(SEARCH($Z$2,Séquences!$W$131)),"",AD42))&amp;" "&amp;IF(AE42="","",IF(ISERROR(SEARCH($Z$2,Séquences!$W$175)),"",AE42))&amp;" "&amp;IF(AF42="","",IF(ISERROR(SEARCH($Z$2,Séquences!$W$219)),"",AF42))&amp;" "&amp;IF(AG42="","",IF(ISERROR(SEARCH($Z$2,Séquences!$W$263)),"",AG42))&amp;" "&amp;IF(AH42="","",IF(ISERROR(SEARCH($Z$2,Séquences!$W$306)),"",AH42))&amp;" "&amp;IF(AI42="","",IF(ISERROR(SEARCH($Z$2,Séquences!$W$349)),"",AI42))&amp;" "&amp;IF(AJ42="","",IF(ISERROR(SEARCH($Z$2,Séquences!$W$392)),"",AJ42))&amp;" "&amp;IF(AK42="","",IF(ISERROR(SEARCH($Z$2,Séquences!$W$435)),"",AK42)))</f>
        <v>.</v>
      </c>
      <c r="AA42" s="206">
        <f>+COUNTA(E42:Z42)</f>
        <v>22</v>
      </c>
      <c r="AB42" s="207" t="str">
        <f>IF(ISERROR(SEARCH($A$40,Séquences!$W$44)),"",IF(ISERROR(SEARCH(A42,Séquences!$W$44)),"",Séquences!$X$44))</f>
        <v/>
      </c>
      <c r="AC42" s="207" t="str">
        <f>IF(ISERROR(SEARCH($A$40,Séquences!$W$88)),"",IF(ISERROR(SEARCH(A42,Séquences!$W$88)),"",Séquences!$X$88))</f>
        <v/>
      </c>
      <c r="AD42" s="207" t="str">
        <f>IF(ISERROR(SEARCH($A$40,Séquences!$W$131)),"",IF(ISERROR(SEARCH(A42,Séquences!$W$131)),"",Séquences!$X$131))</f>
        <v>S3</v>
      </c>
      <c r="AE42" s="207" t="str">
        <f>IF(ISERROR(SEARCH($A$40,Séquences!$W$175)),"",IF(ISERROR(SEARCH(A42,Séquences!$W$175)),"",Séquences!$X$175))</f>
        <v>S4</v>
      </c>
      <c r="AF42" s="207" t="str">
        <f>IF(ISERROR(SEARCH($A$40,Séquences!$W$219)),"",IF(ISERROR(SEARCH(A42,Séquences!$W$219)),"",Séquences!$X$219))</f>
        <v/>
      </c>
      <c r="AG42" s="207" t="str">
        <f>IF(ISERROR(SEARCH($A$40,Séquences!$W$263)),"",IF(ISERROR(SEARCH(A42,Séquences!$W$263)),"",Séquences!$X$263))</f>
        <v>S6</v>
      </c>
      <c r="AH42" s="207" t="str">
        <f>IF(ISERROR(SEARCH($A$40,Séquences!$W$306)),"",IF(ISERROR(SEARCH(A42,Séquences!$W$306)),"",Séquences!$X$306))</f>
        <v/>
      </c>
      <c r="AI42" s="207" t="str">
        <f>IF(ISERROR(SEARCH($A$40,Séquences!$W$349)),"",IF(ISERROR(SEARCH(A42,Séquences!$W$349)),"",Séquences!$X$349))</f>
        <v/>
      </c>
      <c r="AJ42" s="207" t="str">
        <f>IF(ISERROR(SEARCH($A$40,Séquences!$W$392)),"",IF(ISERROR(SEARCH(A42,Séquences!$W$392)),"",Séquences!$X$392))</f>
        <v/>
      </c>
      <c r="AK42" s="207" t="str">
        <f>IF(ISERROR(SEARCH($A$40,Séquences!$W$435)),"",IF(ISERROR(SEARCH(A42,Séquences!$W$435)),"",Séquences!$X$435))</f>
        <v/>
      </c>
    </row>
    <row r="43" spans="1:368" ht="39" customHeight="1">
      <c r="A43" s="628" t="str">
        <f>'Objectifs et Compétences'!D38</f>
        <v xml:space="preserve">CO6.3. Évaluer un écart entre le comportement du réel et les résultats fournis par le modèle en fonction des paramètres proposés, conclure sur la validité du modèle </v>
      </c>
      <c r="B43" s="629"/>
      <c r="C43" s="310" t="str">
        <f>'Objectifs et Compétences'!I38</f>
        <v>3.1. / 3.2. / 3.3. / 3.4. /6.3.</v>
      </c>
      <c r="D43" s="218" t="s">
        <v>731</v>
      </c>
      <c r="E43" s="429" t="str">
        <f>IF(ISERROR(SEARCH($E$3,C43)),".",IF(AB43="","",IF(ISERROR(SEARCH($E$2,Séquences!$W$44)),"",AB43))&amp;" "&amp;IF(AC43="","",IF(ISERROR(SEARCH($E$2,Séquences!$W$88)),"",AC43))&amp;" "&amp;IF(AD43="","",IF(ISERROR(SEARCH($E$2,Séquences!$W$131)),"",AD43))&amp;" "&amp;IF(AE43="","",IF(ISERROR(SEARCH($E$2,Séquences!$W$175)),"",AE43))&amp;" "&amp;IF(AF43="","",IF(ISERROR(SEARCH($E$2,Séquences!$W$219)),"",AF43))&amp;" "&amp;IF(AG43="","",IF(ISERROR(SEARCH($E$2,Séquences!$W$263)),"",AG43))&amp;" "&amp;IF(AH43="","",IF(ISERROR(SEARCH($E$2,Séquences!$W$306)),"",AH43))&amp;" "&amp;IF(AI43="","",IF(ISERROR(SEARCH($E$2,Séquences!$W$349)),"",AI43))&amp;" "&amp;IF(AJ43="","",IF(ISERROR(SEARCH($E$2,Séquences!$W$392)),"",AJ43))&amp;" "&amp;IF(AK43="","",IF(ISERROR(SEARCH($E$2,Séquences!$W$435)),"",AK43)))</f>
        <v>.</v>
      </c>
      <c r="F43" s="430" t="str">
        <f>IF(ISERROR(SEARCH($F$3,C43)),".",IF(AB43="","",IF(ISERROR(SEARCH($F$2,Séquences!$W$44)),"",AB43))&amp;" "&amp;IF(AC43="","",IF(ISERROR(SEARCH($F$2,Séquences!$W$88)),"",AC43))&amp;" "&amp;IF(AD43="","",IF(ISERROR(SEARCH($F$2,Séquences!$W$131)),"",AD43))&amp;" "&amp;IF(AE43="","",IF(ISERROR(SEARCH($F$2,Séquences!$W$175)),"",AE43))&amp;" "&amp;IF(AF43="","",IF(ISERROR(SEARCH($F$2,Séquences!$W$219)),"",AF43))&amp;" "&amp;IF(AG43="","",IF(ISERROR(SEARCH($F$2,Séquences!$W$263)),"",AG43))&amp;" "&amp;IF(AH43="","",IF(ISERROR(SEARCH($F$2,Séquences!$W$306)),"",AH43))&amp;" "&amp;IF(AI43="","",IF(ISERROR(SEARCH($F$2,Séquences!$W$349)),"",AI43))&amp;" "&amp;IF(AJ43="","",IF(ISERROR(SEARCH($F$2,Séquences!$W$392)),"",AJ43))&amp;" "&amp;IF(AK43="","",IF(ISERROR(SEARCH($F$2,Séquences!$W$435)),"",AK43)))</f>
        <v>.</v>
      </c>
      <c r="G43" s="430" t="str">
        <f>IF(ISERROR(SEARCH($G$3,C43)),".",IF(AB43="","",IF(ISERROR(SEARCH($G$2,Séquences!$W$44)),"",AB43))&amp;" "&amp;IF(AC43="","",IF(ISERROR(SEARCH($G$2,Séquences!$W$88)),"",AC43))&amp;" "&amp;IF(AD43="","",IF(ISERROR(SEARCH($G$2,Séquences!$W$131)),"",AD43))&amp;" "&amp;IF(AE43="","",IF(ISERROR(SEARCH($G$2,Séquences!$W$175)),"",AE43))&amp;" "&amp;IF(AF43="","",IF(ISERROR(SEARCH($G$2,Séquences!$W$219)),"",AF43))&amp;" "&amp;IF(AG43="","",IF(ISERROR(SEARCH($G$2,Séquences!$W$263)),"",AG43))&amp;" "&amp;IF(AH43="","",IF(ISERROR(SEARCH($G$2,Séquences!$W$306)),"",AH43))&amp;" "&amp;IF(AI43="","",IF(ISERROR(SEARCH($G$2,Séquences!$W$349)),"",AI43))&amp;" "&amp;IF(AJ43="","",IF(ISERROR(SEARCH($G$2,Séquences!$W$392)),"",AJ43))&amp;" "&amp;IF(AK43="","",IF(ISERROR(SEARCH($G$2,Séquences!$W$435)),"",AK43)))</f>
        <v>.</v>
      </c>
      <c r="H43" s="430" t="str">
        <f>IF(ISERROR(SEARCH($H$3,C43)),".",IF(AB43="","",IF(ISERROR(SEARCH($H$2,Séquences!$W$44)),"",AB43))&amp;" "&amp;IF(AC43="","",IF(ISERROR(SEARCH($H$2,Séquences!$W$88)),"",AC43))&amp;" "&amp;IF(AD43="","",IF(ISERROR(SEARCH($H$2,Séquences!$W$131)),"",AD43))&amp;" "&amp;IF(AE43="","",IF(ISERROR(SEARCH($H$2,Séquences!$W$175)),"",AE43))&amp;" "&amp;IF(AF43="","",IF(ISERROR(SEARCH($H$2,Séquences!$W$219)),"",AF43))&amp;" "&amp;IF(AG43="","",IF(ISERROR(SEARCH($H$2,Séquences!$W$263)),"",AG43))&amp;" "&amp;IF(AH43="","",IF(ISERROR(SEARCH($H$2,Séquences!$W$306)),"",AH43))&amp;" "&amp;IF(AI43="","",IF(ISERROR(SEARCH($H$2,Séquences!$W$349)),"",AI43))&amp;" "&amp;IF(AJ43="","",IF(ISERROR(SEARCH($H$2,Séquences!$W$392)),"",AJ43))&amp;" "&amp;IF(AK43="","",IF(ISERROR(SEARCH($H$2,Séquences!$W$435)),"",AK43)))</f>
        <v>.</v>
      </c>
      <c r="I43" s="431" t="str">
        <f>IF(ISERROR(SEARCH($I$3,C43)),".",IF(AB43="","",IF(ISERROR(SEARCH($I$2,Séquences!$W$44)),"",AB43))&amp;" "&amp;IF(AC43="","",IF(ISERROR(SEARCH($I$2,Séquences!$W$88)),"",AC43))&amp;" "&amp;IF(AD43="","",IF(ISERROR(SEARCH($I$2,Séquences!$W$131)),"",AD43))&amp;" "&amp;IF(AE43="","",IF(ISERROR(SEARCH($I$2,Séquences!$W$175)),"",AE43))&amp;" "&amp;IF(AF43="","",IF(ISERROR(SEARCH($I$2,Séquences!$W$219)),"",AF43))&amp;" "&amp;IF(AG43="","",IF(ISERROR(SEARCH($I$2,Séquences!$W$263)),"",AG43))&amp;" "&amp;IF(AH43="","",IF(ISERROR(SEARCH($I$2,Séquences!$W$306)),"",AH43))&amp;" "&amp;IF(AI43="","",IF(ISERROR(SEARCH($I$2,Séquences!$W$349)),"",AI43))&amp;" "&amp;IF(AJ43="","",IF(ISERROR(SEARCH($I$2,Séquences!$W$392)),"",AJ43))&amp;" "&amp;IF(AK43="","",IF(ISERROR(SEARCH($I$2,Séquences!$W$435)),"",AK43)))</f>
        <v>.</v>
      </c>
      <c r="J43" s="365" t="str">
        <f>IF(ISERROR(SEARCH($J$3,C43)),".",IF(AB43="","",IF(ISERROR(SEARCH($J$2,Séquences!$W$44)),"",AB43))&amp;" "&amp;IF(AC43="","",IF(ISERROR(SEARCH($J$2,Séquences!$W$88)),"",AC43))&amp;" "&amp;IF(AD43="","",IF(ISERROR(SEARCH($J$2,Séquences!$W$131)),"",AD43))&amp;" "&amp;IF(AE43="","",IF(ISERROR(SEARCH($J$2,Séquences!$W$175)),"",AE43))&amp;" "&amp;IF(AF43="","",IF(ISERROR(SEARCH($J$2,Séquences!$W$219)),"",AF43))&amp;" "&amp;IF(AG43="","",IF(ISERROR(SEARCH($J$2,Séquences!$W$263)),"",AG43))&amp;" "&amp;IF(AH43="","",IF(ISERROR(SEARCH($J$2,Séquences!$W$306)),"",AH43))&amp;" "&amp;IF(AI43="","",IF(ISERROR(SEARCH($J$2,Séquences!$W$349)),"",AI43))&amp;" "&amp;IF(AJ43="","",IF(ISERROR(SEARCH($J$2,Séquences!$W$392)),"",AJ43))&amp;" "&amp;IF(AK43="","",IF(ISERROR(SEARCH($J$2,Séquences!$W$435)),"",AK43)))</f>
        <v>.</v>
      </c>
      <c r="K43" s="430" t="str">
        <f>IF(ISERROR(SEARCH($K$3,C43)),".",IF(AB43="","",IF(ISERROR(SEARCH($K$2,Séquences!$W$44)),"",AB43))&amp;" "&amp;IF(AC43="","",IF(ISERROR(SEARCH($K$2,Séquences!$W$88)),"",AC43))&amp;" "&amp;IF(AD43="","",IF(ISERROR(SEARCH($K$2,Séquences!$W$131)),"",AD43))&amp;" "&amp;IF(AE43="","",IF(ISERROR(SEARCH($K$2,Séquences!$W$175)),"",AE43))&amp;" "&amp;IF(AF43="","",IF(ISERROR(SEARCH($K$2,Séquences!$W$219)),"",AF43))&amp;" "&amp;IF(AG43="","",IF(ISERROR(SEARCH($K$2,Séquences!$W$263)),"",AG43))&amp;" "&amp;IF(AH43="","",IF(ISERROR(SEARCH($K$2,Séquences!$W$306)),"",AH43))&amp;" "&amp;IF(AI43="","",IF(ISERROR(SEARCH($K$2,Séquences!$W$349)),"",AI43))&amp;" "&amp;IF(AJ43="","",IF(ISERROR(SEARCH($K$2,Séquences!$W$392)),"",AJ43))&amp;" "&amp;IF(AK43="","",IF(ISERROR(SEARCH($K$2,Séquences!$W$435)),"",AK43)))</f>
        <v>.</v>
      </c>
      <c r="L43" s="430" t="str">
        <f>IF(ISERROR(SEARCH($L$3,C43)),".",IF(AB43="","",IF(ISERROR(SEARCH($L$2,Séquences!$W$44)),"",AB43))&amp;" "&amp;IF(AC43="","",IF(ISERROR(SEARCH($L$2,Séquences!$W$88)),"",AC43))&amp;" "&amp;IF(AD43="","",IF(ISERROR(SEARCH($L$2,Séquences!$W$131)),"",AD43))&amp;" "&amp;IF(AE43="","",IF(ISERROR(SEARCH($L$2,Séquences!$W$175)),"",AE43))&amp;" "&amp;IF(AF43="","",IF(ISERROR(SEARCH($L$2,Séquences!$W$219)),"",AF43))&amp;" "&amp;IF(AG43="","",IF(ISERROR(SEARCH($L$2,Séquences!$W$263)),"",AG43))&amp;" "&amp;IF(AH43="","",IF(ISERROR(SEARCH($L$2,Séquences!$W$306)),"",AH43))&amp;" "&amp;IF(AI43="","",IF(ISERROR(SEARCH($L$2,Séquences!$W$349)),"",AI43))&amp;" "&amp;IF(AJ43="","",IF(ISERROR(SEARCH($L$2,Séquences!$W$392)),"",AJ43))&amp;" "&amp;IF(AK43="","",IF(ISERROR(SEARCH($L$2,Séquences!$W$435)),"",AK43)))</f>
        <v>.</v>
      </c>
      <c r="M43" s="431" t="str">
        <f>IF(ISERROR(SEARCH($M$3,C43)),".",IF(AB43="","",IF(ISERROR(SEARCH($M$2,Séquences!$W$44)),"",AB43))&amp;" "&amp;IF(AC43="","",IF(ISERROR(SEARCH($M$2,Séquences!$W$88)),"",AC43))&amp;" "&amp;IF(AD43="","",IF(ISERROR(SEARCH($M$2,Séquences!$W$131)),"",AD43))&amp;" "&amp;IF(AE43="","",IF(ISERROR(SEARCH($M$2,Séquences!$W$175)),"",AE43))&amp;" "&amp;IF(AF43="","",IF(ISERROR(SEARCH($M$2,Séquences!$W$219)),"",AF43))&amp;" "&amp;IF(AG43="","",IF(ISERROR(SEARCH($M$2,Séquences!$W$263)),"",AG43))&amp;" "&amp;IF(AH43="","",IF(ISERROR(SEARCH($M$2,Séquences!$W$306)),"",AH43))&amp;" "&amp;IF(AI43="","",IF(ISERROR(SEARCH($M$2,Séquences!$W$349)),"",AI43))&amp;" "&amp;IF(AJ43="","",IF(ISERROR(SEARCH($M$2,Séquences!$W$392)),"",AJ43))&amp;" "&amp;IF(AK43="","",IF(ISERROR(SEARCH($M$2,Séquences!$W$435)),"",AK43)))</f>
        <v>.</v>
      </c>
      <c r="N43" s="365" t="str">
        <f>IF(ISERROR(SEARCH($N$3,C43)),".",IF(AB43="","",IF(ISERROR(SEARCH($N$2,Séquences!$W$44)),"",AB43))&amp;" "&amp;IF(AC43="","",IF(ISERROR(SEARCH($N$2,Séquences!$W$88)),"",AC43))&amp;" "&amp;IF(AD43="","",IF(ISERROR(SEARCH($N$2,Séquences!$W$131)),"",AD43))&amp;" "&amp;IF(AE43="","",IF(ISERROR(SEARCH($N$2,Séquences!$W$175)),"",AE43))&amp;" "&amp;IF(AF43="","",IF(ISERROR(SEARCH($N$2,Séquences!$W$219)),"",AF43))&amp;" "&amp;IF(AG43="","",IF(ISERROR(SEARCH($N$2,Séquences!$W$263)),"",AG43))&amp;" "&amp;IF(AH43="","",IF(ISERROR(SEARCH($N$2,Séquences!$W$306)),"",AH43))&amp;" "&amp;IF(AI43="","",IF(ISERROR(SEARCH($N$2,Séquences!$W$349)),"",AI43))&amp;" "&amp;IF(AJ43="","",IF(ISERROR(SEARCH($N$2,Séquences!$W$392)),"",AJ43))&amp;" "&amp;IF(AK43="","",IF(ISERROR(SEARCH($N$2,Séquences!$W$435)),"",AK43)))</f>
        <v xml:space="preserve">      S7 S8  </v>
      </c>
      <c r="O43" s="430" t="str">
        <f>IF(ISERROR(SEARCH($O$3,C43)),".",IF(AB43="","",IF(ISERROR(SEARCH($O$2,Séquences!$W$44)),"",AB43))&amp;" "&amp;IF(AC43="","",IF(ISERROR(SEARCH($O$2,Séquences!$W$88)),"",AC43))&amp;" "&amp;IF(AD43="","",IF(ISERROR(SEARCH($O$2,Séquences!$W$131)),"",AD43))&amp;" "&amp;IF(AE43="","",IF(ISERROR(SEARCH($O$2,Séquences!$W$175)),"",AE43))&amp;" "&amp;IF(AF43="","",IF(ISERROR(SEARCH($O$2,Séquences!$W$219)),"",AF43))&amp;" "&amp;IF(AG43="","",IF(ISERROR(SEARCH($O$2,Séquences!$W$263)),"",AG43))&amp;" "&amp;IF(AH43="","",IF(ISERROR(SEARCH($O$2,Séquences!$W$306)),"",AH43))&amp;" "&amp;IF(AI43="","",IF(ISERROR(SEARCH($O$2,Séquences!$W$349)),"",AI43))&amp;" "&amp;IF(AJ43="","",IF(ISERROR(SEARCH($O$2,Séquences!$W$392)),"",AJ43))&amp;" "&amp;IF(AK43="","",IF(ISERROR(SEARCH($O$2,Séquences!$W$435)),"",AK43)))</f>
        <v xml:space="preserve">      S7 S8  </v>
      </c>
      <c r="P43" s="430" t="str">
        <f>IF(ISERROR(SEARCH($P$3,C43)),".",IF(AB43="","",IF(ISERROR(SEARCH($P$2,Séquences!$W$44)),"",AB43))&amp;" "&amp;IF(AC43="","",IF(ISERROR(SEARCH($P$2,Séquences!$W$88)),"",AC43))&amp;" "&amp;IF(AD43="","",IF(ISERROR(SEARCH($P$2,Séquences!$W$131)),"",AD43))&amp;" "&amp;IF(AE43="","",IF(ISERROR(SEARCH($P$2,Séquences!$W$175)),"",AE43))&amp;" "&amp;IF(AF43="","",IF(ISERROR(SEARCH($P$2,Séquences!$W$219)),"",AF43))&amp;" "&amp;IF(AG43="","",IF(ISERROR(SEARCH($P$2,Séquences!$W$263)),"",AG43))&amp;" "&amp;IF(AH43="","",IF(ISERROR(SEARCH($P$2,Séquences!$W$306)),"",AH43))&amp;" "&amp;IF(AI43="","",IF(ISERROR(SEARCH($P$2,Séquences!$W$349)),"",AI43))&amp;" "&amp;IF(AJ43="","",IF(ISERROR(SEARCH($P$2,Séquences!$W$392)),"",AJ43))&amp;" "&amp;IF(AK43="","",IF(ISERROR(SEARCH($P$2,Séquences!$W$435)),"",AK43)))</f>
        <v xml:space="preserve">         </v>
      </c>
      <c r="Q43" s="431" t="str">
        <f>IF(ISERROR(SEARCH($Q$3,C43)),".",IF(AB43="","",IF(ISERROR(SEARCH($Q$2,Séquences!$W$44)),"",AB43))&amp;" "&amp;IF(AC43="","",IF(ISERROR(SEARCH($Q$2,Séquences!$W$88)),"",AC43))&amp;" "&amp;IF(AD43="","",IF(ISERROR(SEARCH($Q$2,Séquences!$W$131)),"",AD43))&amp;" "&amp;IF(AE43="","",IF(ISERROR(SEARCH($Q$2,Séquences!$W$175)),"",AE43))&amp;" "&amp;IF(AF43="","",IF(ISERROR(SEARCH($Q$2,Séquences!$W$219)),"",AF43))&amp;" "&amp;IF(AG43="","",IF(ISERROR(SEARCH($Q$2,Séquences!$W$263)),"",AG43))&amp;" "&amp;IF(AH43="","",IF(ISERROR(SEARCH($Q$2,Séquences!$W$306)),"",AH43))&amp;" "&amp;IF(AI43="","",IF(ISERROR(SEARCH($Q$2,Séquences!$W$349)),"",AI43))&amp;" "&amp;IF(AJ43="","",IF(ISERROR(SEARCH($Q$2,Séquences!$W$392)),"",AJ43))&amp;" "&amp;IF(AK43="","",IF(ISERROR(SEARCH($Q$2,Séquences!$W$435)),"",AK43)))</f>
        <v xml:space="preserve">       S8 S9 </v>
      </c>
      <c r="R43" s="365" t="str">
        <f>IF(ISERROR(SEARCH($R$3,C43)),".",IF(AB43="","",IF(ISERROR(SEARCH($R$2,Séquences!$W$44)),"",AB43))&amp;" "&amp;IF(AC43="","",IF(ISERROR(SEARCH($R$2,Séquences!$W$88)),"",AC43))&amp;" "&amp;IF(AD43="","",IF(ISERROR(SEARCH($R$2,Séquences!$W$131)),"",AD43))&amp;" "&amp;IF(AE43="","",IF(ISERROR(SEARCH($R$2,Séquences!$W$175)),"",AE43))&amp;" "&amp;IF(AF43="","",IF(ISERROR(SEARCH($R$2,Séquences!$W$219)),"",AF43))&amp;" "&amp;IF(AG43="","",IF(ISERROR(SEARCH($R$2,Séquences!$W$263)),"",AG43))&amp;" "&amp;IF(AH43="","",IF(ISERROR(SEARCH($R$2,Séquences!$W$306)),"",AH43))&amp;" "&amp;IF(AI43="","",IF(ISERROR(SEARCH($R$2,Séquences!$W$349)),"",AI43))&amp;" "&amp;IF(AJ43="","",IF(ISERROR(SEARCH($R$2,Séquences!$W$392)),"",AJ43))&amp;" "&amp;IF(AK43="","",IF(ISERROR(SEARCH($R$2,Séquences!$W$435)),"",AK43)))</f>
        <v>.</v>
      </c>
      <c r="S43" s="430" t="str">
        <f>IF(ISERROR(SEARCH($S$3,C43)),".",IF(AB43="","",IF(ISERROR(SEARCH($S$2,Séquences!$W$44)),"",AB43))&amp;" "&amp;IF(AC43="","",IF(ISERROR(SEARCH($S$2,Séquences!$W$88)),"",AC43))&amp;" "&amp;IF(AD43="","",IF(ISERROR(SEARCH($S$2,Séquences!$W$131)),"",AD43))&amp;" "&amp;IF(AE43="","",IF(ISERROR(SEARCH($S$2,Séquences!$W$175)),"",AE43))&amp;" "&amp;IF(AF43="","",IF(ISERROR(SEARCH($S$2,Séquences!$W$219)),"",AF43))&amp;" "&amp;IF(AG43="","",IF(ISERROR(SEARCH($S$2,Séquences!$W$263)),"",AG43))&amp;" "&amp;IF(AH43="","",IF(ISERROR(SEARCH($S$2,Séquences!$W$306)),"",AH43))&amp;" "&amp;IF(AI43="","",IF(ISERROR(SEARCH($S$2,Séquences!$W$349)),"",AI43))&amp;" "&amp;IF(AJ43="","",IF(ISERROR(SEARCH($S$2,Séquences!$W$392)),"",AJ43))&amp;" "&amp;IF(AK43="","",IF(ISERROR(SEARCH($S$2,Séquences!$W$435)),"",AK43)))</f>
        <v>.</v>
      </c>
      <c r="T43" s="431" t="str">
        <f>IF(ISERROR(SEARCH($T$3,C43)),".",IF(AB43="","",IF(ISERROR(SEARCH($T$2,Séquences!$W$44)),"",AB43))&amp;" "&amp;IF(AC43="","",IF(ISERROR(SEARCH($T$2,Séquences!$W$88)),"",AC43))&amp;" "&amp;IF(AD43="","",IF(ISERROR(SEARCH($T$2,Séquences!$W$131)),"",AD43))&amp;" "&amp;IF(AE43="","",IF(ISERROR(SEARCH($T$2,Séquences!$W$175)),"",AE43))&amp;" "&amp;IF(AF43="","",IF(ISERROR(SEARCH($T$2,Séquences!$W$219)),"",AF43))&amp;" "&amp;IF(AG43="","",IF(ISERROR(SEARCH($T$2,Séquences!$W$263)),"",AG43))&amp;" "&amp;IF(AH43="","",IF(ISERROR(SEARCH($T$2,Séquences!$W$306)),"",AH43))&amp;" "&amp;IF(AI43="","",IF(ISERROR(SEARCH($T$2,Séquences!$W$349)),"",AI43))&amp;" "&amp;IF(AJ43="","",IF(ISERROR(SEARCH($T$2,Séquences!$W$392)),"",AJ43))&amp;" "&amp;IF(AK43="","",IF(ISERROR(SEARCH($T$2,Séquences!$W$435)),"",AK43)))</f>
        <v>.</v>
      </c>
      <c r="U43" s="365" t="str">
        <f>IF(ISERROR(SEARCH($U$3,C43)),".",IF(AB43="","",IF(ISERROR(SEARCH($U$2,Séquences!$W$44)),"",AB43))&amp;" "&amp;IF(AC43="","",IF(ISERROR(SEARCH($U$2,Séquences!$W$88)),"",AC43))&amp;" "&amp;IF(AD43="","",IF(ISERROR(SEARCH($U$2,Séquences!$W$131)),"",AD43))&amp;" "&amp;IF(AE43="","",IF(ISERROR(SEARCH($U$2,Séquences!$W$175)),"",AE43))&amp;" "&amp;IF(AF43="","",IF(ISERROR(SEARCH($U$2,Séquences!$W$219)),"",AF43))&amp;" "&amp;IF(AG43="","",IF(ISERROR(SEARCH($U$2,Séquences!$W$263)),"",AG43))&amp;" "&amp;IF(AH43="","",IF(ISERROR(SEARCH($U$2,Séquences!$W$306)),"",AH43))&amp;" "&amp;IF(AI43="","",IF(ISERROR(SEARCH($U$2,Séquences!$W$349)),"",AI43))&amp;" "&amp;IF(AJ43="","",IF(ISERROR(SEARCH($U$2,Séquences!$W$392)),"",AJ43))&amp;" "&amp;IF(AK43="","",IF(ISERROR(SEARCH($U$2,Séquences!$W$435)),"",AK43)))</f>
        <v>.</v>
      </c>
      <c r="V43" s="430" t="str">
        <f>IF(ISERROR(SEARCH($V$3,C43)),".",IF(AB43="","",IF(ISERROR(SEARCH($V$2,Séquences!$W$44)),"",AB43))&amp;" "&amp;IF(AC43="","",IF(ISERROR(SEARCH($V$2,Séquences!$W$88)),"",AC43))&amp;" "&amp;IF(AD43="","",IF(ISERROR(SEARCH($V$2,Séquences!$W$131)),"",AD43))&amp;" "&amp;IF(AE43="","",IF(ISERROR(SEARCH($V$2,Séquences!$W$175)),"",AE43))&amp;" "&amp;IF(AF43="","",IF(ISERROR(SEARCH($V$2,Séquences!$W$219)),"",AF43))&amp;" "&amp;IF(AG43="","",IF(ISERROR(SEARCH($V$2,Séquences!$W$263)),"",AG43))&amp;" "&amp;IF(AH43="","",IF(ISERROR(SEARCH($V$2,Séquences!$W$306)),"",AH43))&amp;" "&amp;IF(AI43="","",IF(ISERROR(SEARCH($V$2,Séquences!$W$349)),"",AI43))&amp;" "&amp;IF(AJ43="","",IF(ISERROR(SEARCH($V$2,Séquences!$W$392)),"",AJ43))&amp;" "&amp;IF(AK43="","",IF(ISERROR(SEARCH($V$2,Séquences!$W$435)),"",AK43)))</f>
        <v>.</v>
      </c>
      <c r="W43" s="431" t="str">
        <f>IF(ISERROR(SEARCH($W$3,C43)),".",IF(AB43="","",IF(ISERROR(SEARCH($W$2,Séquences!$W$44)),"",AB43))&amp;" "&amp;IF(AC43="","",IF(ISERROR(SEARCH($W$2,Séquences!$W$88)),"",AC43))&amp;" "&amp;IF(AD43="","",IF(ISERROR(SEARCH($W$2,Séquences!$W$131)),"",AD43))&amp;" "&amp;IF(AE43="","",IF(ISERROR(SEARCH($W$2,Séquences!$W$175)),"",AE43))&amp;" "&amp;IF(AF43="","",IF(ISERROR(SEARCH($W$2,Séquences!$W$219)),"",AF43))&amp;" "&amp;IF(AG43="","",IF(ISERROR(SEARCH($W$2,Séquences!$W$263)),"",AG43))&amp;" "&amp;IF(AH43="","",IF(ISERROR(SEARCH($W$2,Séquences!$W$306)),"",AH43))&amp;" "&amp;IF(AI43="","",IF(ISERROR(SEARCH($W$2,Séquences!$W$349)),"",AI43))&amp;" "&amp;IF(AJ43="","",IF(ISERROR(SEARCH($W$2,Séquences!$W$392)),"",AJ43))&amp;" "&amp;IF(AK43="","",IF(ISERROR(SEARCH($W$2,Séquences!$W$435)),"",AK43)))</f>
        <v>.</v>
      </c>
      <c r="X43" s="365" t="str">
        <f>IF(ISERROR(SEARCH($X$3,C43)),".",IF(AB43="","",IF(ISERROR(SEARCH($X$2,Séquences!$W$44)),"",AB43))&amp;" "&amp;IF(AC43="","",IF(ISERROR(SEARCH($X$2,Séquences!$W$88)),"",AC43))&amp;" "&amp;IF(AD43="","",IF(ISERROR(SEARCH($X$2,Séquences!$W$131)),"",AD43))&amp;" "&amp;IF(AE43="","",IF(ISERROR(SEARCH($X$2,Séquences!$W$175)),"",AE43))&amp;" "&amp;IF(AF43="","",IF(ISERROR(SEARCH($X$2,Séquences!$W$219)),"",AF43))&amp;" "&amp;IF(AG43="","",IF(ISERROR(SEARCH($X$2,Séquences!$W$263)),"",AG43))&amp;" "&amp;IF(AH43="","",IF(ISERROR(SEARCH($X$2,Séquences!$W$306)),"",AH43))&amp;" "&amp;IF(AI43="","",IF(ISERROR(SEARCH($X$2,Séquences!$W$349)),"",AI43))&amp;" "&amp;IF(AJ43="","",IF(ISERROR(SEARCH($X$2,Séquences!$W$392)),"",AJ43))&amp;" "&amp;IF(AK43="","",IF(ISERROR(SEARCH($X$2,Séquences!$W$435)),"",AK43)))</f>
        <v>.</v>
      </c>
      <c r="Y43" s="430" t="str">
        <f>IF(ISERROR(SEARCH($Y$3,C43)),".",IF(AB43="","",IF(ISERROR(SEARCH($Y$2,Séquences!$W$44)),"",AB43))&amp;" "&amp;IF(AC43="","",IF(ISERROR(SEARCH($Y$2,Séquences!$W$88)),"",AC43))&amp;" "&amp;IF(AD43="","",IF(ISERROR(SEARCH($Y$2,Séquences!$W$131)),"",AD43))&amp;" "&amp;IF(AE43="","",IF(ISERROR(SEARCH($Y$2,Séquences!$W$175)),"",AE43))&amp;" "&amp;IF(AF43="","",IF(ISERROR(SEARCH($Y$2,Séquences!$W$219)),"",AF43))&amp;" "&amp;IF(AG43="","",IF(ISERROR(SEARCH($Y$2,Séquences!$W$263)),"",AG43))&amp;" "&amp;IF(AH43="","",IF(ISERROR(SEARCH($Y$2,Séquences!$W$306)),"",AH43))&amp;" "&amp;IF(AI43="","",IF(ISERROR(SEARCH($Y$2,Séquences!$W$349)),"",AI43))&amp;" "&amp;IF(AJ43="","",IF(ISERROR(SEARCH($Y$2,Séquences!$W$392)),"",AJ43))&amp;" "&amp;IF(AK43="","",IF(ISERROR(SEARCH($Y$2,Séquences!$W$435)),"",AK43)))</f>
        <v>.</v>
      </c>
      <c r="Z43" s="430" t="str">
        <f>IF(ISERROR(SEARCH($Z$3,C43)),".",IF(AB43="","",IF(ISERROR(SEARCH($Z$2,Séquences!$W$44)),"",AB43))&amp;" "&amp;IF(AC43="","",IF(ISERROR(SEARCH($Z$2,Séquences!$W$88)),"",AC43))&amp;" "&amp;IF(AD43="","",IF(ISERROR(SEARCH($Z$2,Séquences!$W$131)),"",AD43))&amp;" "&amp;IF(AE43="","",IF(ISERROR(SEARCH($Z$2,Séquences!$W$175)),"",AE43))&amp;" "&amp;IF(AF43="","",IF(ISERROR(SEARCH($Z$2,Séquences!$W$219)),"",AF43))&amp;" "&amp;IF(AG43="","",IF(ISERROR(SEARCH($Z$2,Séquences!$W$263)),"",AG43))&amp;" "&amp;IF(AH43="","",IF(ISERROR(SEARCH($Z$2,Séquences!$W$306)),"",AH43))&amp;" "&amp;IF(AI43="","",IF(ISERROR(SEARCH($Z$2,Séquences!$W$349)),"",AI43))&amp;" "&amp;IF(AJ43="","",IF(ISERROR(SEARCH($Z$2,Séquences!$W$392)),"",AJ43))&amp;" "&amp;IF(AK43="","",IF(ISERROR(SEARCH($Z$2,Séquences!$W$435)),"",AK43)))</f>
        <v xml:space="preserve">      S7   </v>
      </c>
      <c r="AA43" s="206">
        <f>+COUNTA(E43:Z43)</f>
        <v>22</v>
      </c>
      <c r="AB43" s="207" t="str">
        <f>IF(ISERROR(SEARCH($A$40,Séquences!$W$44)),"",IF(ISERROR(SEARCH(A43,Séquences!$W$44)),"",Séquences!$X$44))</f>
        <v/>
      </c>
      <c r="AC43" s="207" t="str">
        <f>IF(ISERROR(SEARCH($A$40,Séquences!$W$88)),"",IF(ISERROR(SEARCH(A43,Séquences!$W$88)),"",Séquences!$X$88))</f>
        <v/>
      </c>
      <c r="AD43" s="207" t="str">
        <f>IF(ISERROR(SEARCH($A$40,Séquences!$W$131)),"",IF(ISERROR(SEARCH(A43,Séquences!$W$131)),"",Séquences!$X$131))</f>
        <v/>
      </c>
      <c r="AE43" s="207" t="str">
        <f>IF(ISERROR(SEARCH($A$40,Séquences!$W$175)),"",IF(ISERROR(SEARCH(A43,Séquences!$W$175)),"",Séquences!$X$175))</f>
        <v/>
      </c>
      <c r="AF43" s="207" t="str">
        <f>IF(ISERROR(SEARCH($A$40,Séquences!$W$219)),"",IF(ISERROR(SEARCH(A43,Séquences!$W$219)),"",Séquences!$X$219))</f>
        <v/>
      </c>
      <c r="AG43" s="207" t="str">
        <f>IF(ISERROR(SEARCH($A$40,Séquences!$W$263)),"",IF(ISERROR(SEARCH(A43,Séquences!$W$263)),"",Séquences!$X$263))</f>
        <v/>
      </c>
      <c r="AH43" s="207" t="str">
        <f>IF(ISERROR(SEARCH($A$40,Séquences!$W$306)),"",IF(ISERROR(SEARCH(A43,Séquences!$W$306)),"",Séquences!$X$306))</f>
        <v>S7</v>
      </c>
      <c r="AI43" s="207" t="str">
        <f>IF(ISERROR(SEARCH($A$40,Séquences!$W$349)),"",IF(ISERROR(SEARCH(A43,Séquences!$W$349)),"",Séquences!$X$349))</f>
        <v>S8</v>
      </c>
      <c r="AJ43" s="207" t="str">
        <f>IF(ISERROR(SEARCH($A$40,Séquences!$W$392)),"",IF(ISERROR(SEARCH(A43,Séquences!$W$392)),"",Séquences!$X$392))</f>
        <v>S9</v>
      </c>
      <c r="AK43" s="207" t="str">
        <f>IF(ISERROR(SEARCH($A$40,Séquences!$W$435)),"",IF(ISERROR(SEARCH(A43,Séquences!$W$435)),"",Séquences!$X$435))</f>
        <v/>
      </c>
    </row>
    <row r="44" spans="1:368" ht="39" customHeight="1">
      <c r="A44" s="628" t="str">
        <f>'Objectifs et Compétences'!D39</f>
        <v xml:space="preserve">CO6.4. Choisir pour une fonction donnée, un modèle de comportement à partir d’observations ou de mesures faites sur le produit </v>
      </c>
      <c r="B44" s="629"/>
      <c r="C44" s="310" t="str">
        <f>'Objectifs et Compétences'!I39</f>
        <v>3.1. / 3.2. / 3.3. / 3.4. /6.3.</v>
      </c>
      <c r="D44" s="218" t="s">
        <v>731</v>
      </c>
      <c r="E44" s="429" t="str">
        <f>IF(ISERROR(SEARCH($E$3,C44)),".",IF(AB44="","",IF(ISERROR(SEARCH($E$2,Séquences!$W$44)),"",AB44))&amp;" "&amp;IF(AC44="","",IF(ISERROR(SEARCH($E$2,Séquences!$W$88)),"",AC44))&amp;" "&amp;IF(AD44="","",IF(ISERROR(SEARCH($E$2,Séquences!$W$131)),"",AD44))&amp;" "&amp;IF(AE44="","",IF(ISERROR(SEARCH($E$2,Séquences!$W$175)),"",AE44))&amp;" "&amp;IF(AF44="","",IF(ISERROR(SEARCH($E$2,Séquences!$W$219)),"",AF44))&amp;" "&amp;IF(AG44="","",IF(ISERROR(SEARCH($E$2,Séquences!$W$263)),"",AG44))&amp;" "&amp;IF(AH44="","",IF(ISERROR(SEARCH($E$2,Séquences!$W$306)),"",AH44))&amp;" "&amp;IF(AI44="","",IF(ISERROR(SEARCH($E$2,Séquences!$W$349)),"",AI44))&amp;" "&amp;IF(AJ44="","",IF(ISERROR(SEARCH($E$2,Séquences!$W$392)),"",AJ44))&amp;" "&amp;IF(AK44="","",IF(ISERROR(SEARCH($E$2,Séquences!$W$435)),"",AK44)))</f>
        <v>.</v>
      </c>
      <c r="F44" s="430" t="str">
        <f>IF(ISERROR(SEARCH($F$3,C44)),".",IF(AB44="","",IF(ISERROR(SEARCH($F$2,Séquences!$W$44)),"",AB44))&amp;" "&amp;IF(AC44="","",IF(ISERROR(SEARCH($F$2,Séquences!$W$88)),"",AC44))&amp;" "&amp;IF(AD44="","",IF(ISERROR(SEARCH($F$2,Séquences!$W$131)),"",AD44))&amp;" "&amp;IF(AE44="","",IF(ISERROR(SEARCH($F$2,Séquences!$W$175)),"",AE44))&amp;" "&amp;IF(AF44="","",IF(ISERROR(SEARCH($F$2,Séquences!$W$219)),"",AF44))&amp;" "&amp;IF(AG44="","",IF(ISERROR(SEARCH($F$2,Séquences!$W$263)),"",AG44))&amp;" "&amp;IF(AH44="","",IF(ISERROR(SEARCH($F$2,Séquences!$W$306)),"",AH44))&amp;" "&amp;IF(AI44="","",IF(ISERROR(SEARCH($F$2,Séquences!$W$349)),"",AI44))&amp;" "&amp;IF(AJ44="","",IF(ISERROR(SEARCH($F$2,Séquences!$W$392)),"",AJ44))&amp;" "&amp;IF(AK44="","",IF(ISERROR(SEARCH($F$2,Séquences!$W$435)),"",AK44)))</f>
        <v>.</v>
      </c>
      <c r="G44" s="430" t="str">
        <f>IF(ISERROR(SEARCH($G$3,C44)),".",IF(AB44="","",IF(ISERROR(SEARCH($G$2,Séquences!$W$44)),"",AB44))&amp;" "&amp;IF(AC44="","",IF(ISERROR(SEARCH($G$2,Séquences!$W$88)),"",AC44))&amp;" "&amp;IF(AD44="","",IF(ISERROR(SEARCH($G$2,Séquences!$W$131)),"",AD44))&amp;" "&amp;IF(AE44="","",IF(ISERROR(SEARCH($G$2,Séquences!$W$175)),"",AE44))&amp;" "&amp;IF(AF44="","",IF(ISERROR(SEARCH($G$2,Séquences!$W$219)),"",AF44))&amp;" "&amp;IF(AG44="","",IF(ISERROR(SEARCH($G$2,Séquences!$W$263)),"",AG44))&amp;" "&amp;IF(AH44="","",IF(ISERROR(SEARCH($G$2,Séquences!$W$306)),"",AH44))&amp;" "&amp;IF(AI44="","",IF(ISERROR(SEARCH($G$2,Séquences!$W$349)),"",AI44))&amp;" "&amp;IF(AJ44="","",IF(ISERROR(SEARCH($G$2,Séquences!$W$392)),"",AJ44))&amp;" "&amp;IF(AK44="","",IF(ISERROR(SEARCH($G$2,Séquences!$W$435)),"",AK44)))</f>
        <v>.</v>
      </c>
      <c r="H44" s="430" t="str">
        <f>IF(ISERROR(SEARCH($H$3,C44)),".",IF(AB44="","",IF(ISERROR(SEARCH($H$2,Séquences!$W$44)),"",AB44))&amp;" "&amp;IF(AC44="","",IF(ISERROR(SEARCH($H$2,Séquences!$W$88)),"",AC44))&amp;" "&amp;IF(AD44="","",IF(ISERROR(SEARCH($H$2,Séquences!$W$131)),"",AD44))&amp;" "&amp;IF(AE44="","",IF(ISERROR(SEARCH($H$2,Séquences!$W$175)),"",AE44))&amp;" "&amp;IF(AF44="","",IF(ISERROR(SEARCH($H$2,Séquences!$W$219)),"",AF44))&amp;" "&amp;IF(AG44="","",IF(ISERROR(SEARCH($H$2,Séquences!$W$263)),"",AG44))&amp;" "&amp;IF(AH44="","",IF(ISERROR(SEARCH($H$2,Séquences!$W$306)),"",AH44))&amp;" "&amp;IF(AI44="","",IF(ISERROR(SEARCH($H$2,Séquences!$W$349)),"",AI44))&amp;" "&amp;IF(AJ44="","",IF(ISERROR(SEARCH($H$2,Séquences!$W$392)),"",AJ44))&amp;" "&amp;IF(AK44="","",IF(ISERROR(SEARCH($H$2,Séquences!$W$435)),"",AK44)))</f>
        <v>.</v>
      </c>
      <c r="I44" s="431" t="str">
        <f>IF(ISERROR(SEARCH($I$3,C44)),".",IF(AB44="","",IF(ISERROR(SEARCH($I$2,Séquences!$W$44)),"",AB44))&amp;" "&amp;IF(AC44="","",IF(ISERROR(SEARCH($I$2,Séquences!$W$88)),"",AC44))&amp;" "&amp;IF(AD44="","",IF(ISERROR(SEARCH($I$2,Séquences!$W$131)),"",AD44))&amp;" "&amp;IF(AE44="","",IF(ISERROR(SEARCH($I$2,Séquences!$W$175)),"",AE44))&amp;" "&amp;IF(AF44="","",IF(ISERROR(SEARCH($I$2,Séquences!$W$219)),"",AF44))&amp;" "&amp;IF(AG44="","",IF(ISERROR(SEARCH($I$2,Séquences!$W$263)),"",AG44))&amp;" "&amp;IF(AH44="","",IF(ISERROR(SEARCH($I$2,Séquences!$W$306)),"",AH44))&amp;" "&amp;IF(AI44="","",IF(ISERROR(SEARCH($I$2,Séquences!$W$349)),"",AI44))&amp;" "&amp;IF(AJ44="","",IF(ISERROR(SEARCH($I$2,Séquences!$W$392)),"",AJ44))&amp;" "&amp;IF(AK44="","",IF(ISERROR(SEARCH($I$2,Séquences!$W$435)),"",AK44)))</f>
        <v>.</v>
      </c>
      <c r="J44" s="365" t="str">
        <f>IF(ISERROR(SEARCH($J$3,C44)),".",IF(AB44="","",IF(ISERROR(SEARCH($J$2,Séquences!$W$44)),"",AB44))&amp;" "&amp;IF(AC44="","",IF(ISERROR(SEARCH($J$2,Séquences!$W$88)),"",AC44))&amp;" "&amp;IF(AD44="","",IF(ISERROR(SEARCH($J$2,Séquences!$W$131)),"",AD44))&amp;" "&amp;IF(AE44="","",IF(ISERROR(SEARCH($J$2,Séquences!$W$175)),"",AE44))&amp;" "&amp;IF(AF44="","",IF(ISERROR(SEARCH($J$2,Séquences!$W$219)),"",AF44))&amp;" "&amp;IF(AG44="","",IF(ISERROR(SEARCH($J$2,Séquences!$W$263)),"",AG44))&amp;" "&amp;IF(AH44="","",IF(ISERROR(SEARCH($J$2,Séquences!$W$306)),"",AH44))&amp;" "&amp;IF(AI44="","",IF(ISERROR(SEARCH($J$2,Séquences!$W$349)),"",AI44))&amp;" "&amp;IF(AJ44="","",IF(ISERROR(SEARCH($J$2,Séquences!$W$392)),"",AJ44))&amp;" "&amp;IF(AK44="","",IF(ISERROR(SEARCH($J$2,Séquences!$W$435)),"",AK44)))</f>
        <v>.</v>
      </c>
      <c r="K44" s="430" t="str">
        <f>IF(ISERROR(SEARCH($K$3,C44)),".",IF(AB44="","",IF(ISERROR(SEARCH($K$2,Séquences!$W$44)),"",AB44))&amp;" "&amp;IF(AC44="","",IF(ISERROR(SEARCH($K$2,Séquences!$W$88)),"",AC44))&amp;" "&amp;IF(AD44="","",IF(ISERROR(SEARCH($K$2,Séquences!$W$131)),"",AD44))&amp;" "&amp;IF(AE44="","",IF(ISERROR(SEARCH($K$2,Séquences!$W$175)),"",AE44))&amp;" "&amp;IF(AF44="","",IF(ISERROR(SEARCH($K$2,Séquences!$W$219)),"",AF44))&amp;" "&amp;IF(AG44="","",IF(ISERROR(SEARCH($K$2,Séquences!$W$263)),"",AG44))&amp;" "&amp;IF(AH44="","",IF(ISERROR(SEARCH($K$2,Séquences!$W$306)),"",AH44))&amp;" "&amp;IF(AI44="","",IF(ISERROR(SEARCH($K$2,Séquences!$W$349)),"",AI44))&amp;" "&amp;IF(AJ44="","",IF(ISERROR(SEARCH($K$2,Séquences!$W$392)),"",AJ44))&amp;" "&amp;IF(AK44="","",IF(ISERROR(SEARCH($K$2,Séquences!$W$435)),"",AK44)))</f>
        <v>.</v>
      </c>
      <c r="L44" s="430" t="str">
        <f>IF(ISERROR(SEARCH($L$3,C44)),".",IF(AB44="","",IF(ISERROR(SEARCH($L$2,Séquences!$W$44)),"",AB44))&amp;" "&amp;IF(AC44="","",IF(ISERROR(SEARCH($L$2,Séquences!$W$88)),"",AC44))&amp;" "&amp;IF(AD44="","",IF(ISERROR(SEARCH($L$2,Séquences!$W$131)),"",AD44))&amp;" "&amp;IF(AE44="","",IF(ISERROR(SEARCH($L$2,Séquences!$W$175)),"",AE44))&amp;" "&amp;IF(AF44="","",IF(ISERROR(SEARCH($L$2,Séquences!$W$219)),"",AF44))&amp;" "&amp;IF(AG44="","",IF(ISERROR(SEARCH($L$2,Séquences!$W$263)),"",AG44))&amp;" "&amp;IF(AH44="","",IF(ISERROR(SEARCH($L$2,Séquences!$W$306)),"",AH44))&amp;" "&amp;IF(AI44="","",IF(ISERROR(SEARCH($L$2,Séquences!$W$349)),"",AI44))&amp;" "&amp;IF(AJ44="","",IF(ISERROR(SEARCH($L$2,Séquences!$W$392)),"",AJ44))&amp;" "&amp;IF(AK44="","",IF(ISERROR(SEARCH($L$2,Séquences!$W$435)),"",AK44)))</f>
        <v>.</v>
      </c>
      <c r="M44" s="431" t="str">
        <f>IF(ISERROR(SEARCH($M$3,C44)),".",IF(AB44="","",IF(ISERROR(SEARCH($M$2,Séquences!$W$44)),"",AB44))&amp;" "&amp;IF(AC44="","",IF(ISERROR(SEARCH($M$2,Séquences!$W$88)),"",AC44))&amp;" "&amp;IF(AD44="","",IF(ISERROR(SEARCH($M$2,Séquences!$W$131)),"",AD44))&amp;" "&amp;IF(AE44="","",IF(ISERROR(SEARCH($M$2,Séquences!$W$175)),"",AE44))&amp;" "&amp;IF(AF44="","",IF(ISERROR(SEARCH($M$2,Séquences!$W$219)),"",AF44))&amp;" "&amp;IF(AG44="","",IF(ISERROR(SEARCH($M$2,Séquences!$W$263)),"",AG44))&amp;" "&amp;IF(AH44="","",IF(ISERROR(SEARCH($M$2,Séquences!$W$306)),"",AH44))&amp;" "&amp;IF(AI44="","",IF(ISERROR(SEARCH($M$2,Séquences!$W$349)),"",AI44))&amp;" "&amp;IF(AJ44="","",IF(ISERROR(SEARCH($M$2,Séquences!$W$392)),"",AJ44))&amp;" "&amp;IF(AK44="","",IF(ISERROR(SEARCH($M$2,Séquences!$W$435)),"",AK44)))</f>
        <v>.</v>
      </c>
      <c r="N44" s="365" t="str">
        <f>IF(ISERROR(SEARCH($N$3,C44)),".",IF(AB44="","",IF(ISERROR(SEARCH($N$2,Séquences!$W$44)),"",AB44))&amp;" "&amp;IF(AC44="","",IF(ISERROR(SEARCH($N$2,Séquences!$W$88)),"",AC44))&amp;" "&amp;IF(AD44="","",IF(ISERROR(SEARCH($N$2,Séquences!$W$131)),"",AD44))&amp;" "&amp;IF(AE44="","",IF(ISERROR(SEARCH($N$2,Séquences!$W$175)),"",AE44))&amp;" "&amp;IF(AF44="","",IF(ISERROR(SEARCH($N$2,Séquences!$W$219)),"",AF44))&amp;" "&amp;IF(AG44="","",IF(ISERROR(SEARCH($N$2,Séquences!$W$263)),"",AG44))&amp;" "&amp;IF(AH44="","",IF(ISERROR(SEARCH($N$2,Séquences!$W$306)),"",AH44))&amp;" "&amp;IF(AI44="","",IF(ISERROR(SEARCH($N$2,Séquences!$W$349)),"",AI44))&amp;" "&amp;IF(AJ44="","",IF(ISERROR(SEARCH($N$2,Séquences!$W$392)),"",AJ44))&amp;" "&amp;IF(AK44="","",IF(ISERROR(SEARCH($N$2,Séquences!$W$435)),"",AK44)))</f>
        <v xml:space="preserve">         S10</v>
      </c>
      <c r="O44" s="430" t="str">
        <f>IF(ISERROR(SEARCH($O$3,C44)),".",IF(AB44="","",IF(ISERROR(SEARCH($O$2,Séquences!$W$44)),"",AB44))&amp;" "&amp;IF(AC44="","",IF(ISERROR(SEARCH($O$2,Séquences!$W$88)),"",AC44))&amp;" "&amp;IF(AD44="","",IF(ISERROR(SEARCH($O$2,Séquences!$W$131)),"",AD44))&amp;" "&amp;IF(AE44="","",IF(ISERROR(SEARCH($O$2,Séquences!$W$175)),"",AE44))&amp;" "&amp;IF(AF44="","",IF(ISERROR(SEARCH($O$2,Séquences!$W$219)),"",AF44))&amp;" "&amp;IF(AG44="","",IF(ISERROR(SEARCH($O$2,Séquences!$W$263)),"",AG44))&amp;" "&amp;IF(AH44="","",IF(ISERROR(SEARCH($O$2,Séquences!$W$306)),"",AH44))&amp;" "&amp;IF(AI44="","",IF(ISERROR(SEARCH($O$2,Séquences!$W$349)),"",AI44))&amp;" "&amp;IF(AJ44="","",IF(ISERROR(SEARCH($O$2,Séquences!$W$392)),"",AJ44))&amp;" "&amp;IF(AK44="","",IF(ISERROR(SEARCH($O$2,Séquences!$W$435)),"",AK44)))</f>
        <v xml:space="preserve">         S10</v>
      </c>
      <c r="P44" s="430" t="str">
        <f>IF(ISERROR(SEARCH($P$3,C44)),".",IF(AB44="","",IF(ISERROR(SEARCH($P$2,Séquences!$W$44)),"",AB44))&amp;" "&amp;IF(AC44="","",IF(ISERROR(SEARCH($P$2,Séquences!$W$88)),"",AC44))&amp;" "&amp;IF(AD44="","",IF(ISERROR(SEARCH($P$2,Séquences!$W$131)),"",AD44))&amp;" "&amp;IF(AE44="","",IF(ISERROR(SEARCH($P$2,Séquences!$W$175)),"",AE44))&amp;" "&amp;IF(AF44="","",IF(ISERROR(SEARCH($P$2,Séquences!$W$219)),"",AF44))&amp;" "&amp;IF(AG44="","",IF(ISERROR(SEARCH($P$2,Séquences!$W$263)),"",AG44))&amp;" "&amp;IF(AH44="","",IF(ISERROR(SEARCH($P$2,Séquences!$W$306)),"",AH44))&amp;" "&amp;IF(AI44="","",IF(ISERROR(SEARCH($P$2,Séquences!$W$349)),"",AI44))&amp;" "&amp;IF(AJ44="","",IF(ISERROR(SEARCH($P$2,Séquences!$W$392)),"",AJ44))&amp;" "&amp;IF(AK44="","",IF(ISERROR(SEARCH($P$2,Séquences!$W$435)),"",AK44)))</f>
        <v xml:space="preserve">     S6    </v>
      </c>
      <c r="Q44" s="431" t="str">
        <f>IF(ISERROR(SEARCH($Q$3,C44)),".",IF(AB44="","",IF(ISERROR(SEARCH($Q$2,Séquences!$W$44)),"",AB44))&amp;" "&amp;IF(AC44="","",IF(ISERROR(SEARCH($Q$2,Séquences!$W$88)),"",AC44))&amp;" "&amp;IF(AD44="","",IF(ISERROR(SEARCH($Q$2,Séquences!$W$131)),"",AD44))&amp;" "&amp;IF(AE44="","",IF(ISERROR(SEARCH($Q$2,Séquences!$W$175)),"",AE44))&amp;" "&amp;IF(AF44="","",IF(ISERROR(SEARCH($Q$2,Séquences!$W$219)),"",AF44))&amp;" "&amp;IF(AG44="","",IF(ISERROR(SEARCH($Q$2,Séquences!$W$263)),"",AG44))&amp;" "&amp;IF(AH44="","",IF(ISERROR(SEARCH($Q$2,Séquences!$W$306)),"",AH44))&amp;" "&amp;IF(AI44="","",IF(ISERROR(SEARCH($Q$2,Séquences!$W$349)),"",AI44))&amp;" "&amp;IF(AJ44="","",IF(ISERROR(SEARCH($Q$2,Séquences!$W$392)),"",AJ44))&amp;" "&amp;IF(AK44="","",IF(ISERROR(SEARCH($Q$2,Séquences!$W$435)),"",AK44)))</f>
        <v xml:space="preserve">     S6   S9 S10</v>
      </c>
      <c r="R44" s="365" t="str">
        <f>IF(ISERROR(SEARCH($R$3,C44)),".",IF(AB44="","",IF(ISERROR(SEARCH($R$2,Séquences!$W$44)),"",AB44))&amp;" "&amp;IF(AC44="","",IF(ISERROR(SEARCH($R$2,Séquences!$W$88)),"",AC44))&amp;" "&amp;IF(AD44="","",IF(ISERROR(SEARCH($R$2,Séquences!$W$131)),"",AD44))&amp;" "&amp;IF(AE44="","",IF(ISERROR(SEARCH($R$2,Séquences!$W$175)),"",AE44))&amp;" "&amp;IF(AF44="","",IF(ISERROR(SEARCH($R$2,Séquences!$W$219)),"",AF44))&amp;" "&amp;IF(AG44="","",IF(ISERROR(SEARCH($R$2,Séquences!$W$263)),"",AG44))&amp;" "&amp;IF(AH44="","",IF(ISERROR(SEARCH($R$2,Séquences!$W$306)),"",AH44))&amp;" "&amp;IF(AI44="","",IF(ISERROR(SEARCH($R$2,Séquences!$W$349)),"",AI44))&amp;" "&amp;IF(AJ44="","",IF(ISERROR(SEARCH($R$2,Séquences!$W$392)),"",AJ44))&amp;" "&amp;IF(AK44="","",IF(ISERROR(SEARCH($R$2,Séquences!$W$435)),"",AK44)))</f>
        <v>.</v>
      </c>
      <c r="S44" s="430" t="str">
        <f>IF(ISERROR(SEARCH($S$3,C44)),".",IF(AB44="","",IF(ISERROR(SEARCH($S$2,Séquences!$W$44)),"",AB44))&amp;" "&amp;IF(AC44="","",IF(ISERROR(SEARCH($S$2,Séquences!$W$88)),"",AC44))&amp;" "&amp;IF(AD44="","",IF(ISERROR(SEARCH($S$2,Séquences!$W$131)),"",AD44))&amp;" "&amp;IF(AE44="","",IF(ISERROR(SEARCH($S$2,Séquences!$W$175)),"",AE44))&amp;" "&amp;IF(AF44="","",IF(ISERROR(SEARCH($S$2,Séquences!$W$219)),"",AF44))&amp;" "&amp;IF(AG44="","",IF(ISERROR(SEARCH($S$2,Séquences!$W$263)),"",AG44))&amp;" "&amp;IF(AH44="","",IF(ISERROR(SEARCH($S$2,Séquences!$W$306)),"",AH44))&amp;" "&amp;IF(AI44="","",IF(ISERROR(SEARCH($S$2,Séquences!$W$349)),"",AI44))&amp;" "&amp;IF(AJ44="","",IF(ISERROR(SEARCH($S$2,Séquences!$W$392)),"",AJ44))&amp;" "&amp;IF(AK44="","",IF(ISERROR(SEARCH($S$2,Séquences!$W$435)),"",AK44)))</f>
        <v>.</v>
      </c>
      <c r="T44" s="431" t="str">
        <f>IF(ISERROR(SEARCH($T$3,C44)),".",IF(AB44="","",IF(ISERROR(SEARCH($T$2,Séquences!$W$44)),"",AB44))&amp;" "&amp;IF(AC44="","",IF(ISERROR(SEARCH($T$2,Séquences!$W$88)),"",AC44))&amp;" "&amp;IF(AD44="","",IF(ISERROR(SEARCH($T$2,Séquences!$W$131)),"",AD44))&amp;" "&amp;IF(AE44="","",IF(ISERROR(SEARCH($T$2,Séquences!$W$175)),"",AE44))&amp;" "&amp;IF(AF44="","",IF(ISERROR(SEARCH($T$2,Séquences!$W$219)),"",AF44))&amp;" "&amp;IF(AG44="","",IF(ISERROR(SEARCH($T$2,Séquences!$W$263)),"",AG44))&amp;" "&amp;IF(AH44="","",IF(ISERROR(SEARCH($T$2,Séquences!$W$306)),"",AH44))&amp;" "&amp;IF(AI44="","",IF(ISERROR(SEARCH($T$2,Séquences!$W$349)),"",AI44))&amp;" "&amp;IF(AJ44="","",IF(ISERROR(SEARCH($T$2,Séquences!$W$392)),"",AJ44))&amp;" "&amp;IF(AK44="","",IF(ISERROR(SEARCH($T$2,Séquences!$W$435)),"",AK44)))</f>
        <v>.</v>
      </c>
      <c r="U44" s="365" t="str">
        <f>IF(ISERROR(SEARCH($U$3,C44)),".",IF(AB44="","",IF(ISERROR(SEARCH($U$2,Séquences!$W$44)),"",AB44))&amp;" "&amp;IF(AC44="","",IF(ISERROR(SEARCH($U$2,Séquences!$W$88)),"",AC44))&amp;" "&amp;IF(AD44="","",IF(ISERROR(SEARCH($U$2,Séquences!$W$131)),"",AD44))&amp;" "&amp;IF(AE44="","",IF(ISERROR(SEARCH($U$2,Séquences!$W$175)),"",AE44))&amp;" "&amp;IF(AF44="","",IF(ISERROR(SEARCH($U$2,Séquences!$W$219)),"",AF44))&amp;" "&amp;IF(AG44="","",IF(ISERROR(SEARCH($U$2,Séquences!$W$263)),"",AG44))&amp;" "&amp;IF(AH44="","",IF(ISERROR(SEARCH($U$2,Séquences!$W$306)),"",AH44))&amp;" "&amp;IF(AI44="","",IF(ISERROR(SEARCH($U$2,Séquences!$W$349)),"",AI44))&amp;" "&amp;IF(AJ44="","",IF(ISERROR(SEARCH($U$2,Séquences!$W$392)),"",AJ44))&amp;" "&amp;IF(AK44="","",IF(ISERROR(SEARCH($U$2,Séquences!$W$435)),"",AK44)))</f>
        <v>.</v>
      </c>
      <c r="V44" s="430" t="str">
        <f>IF(ISERROR(SEARCH($V$3,C44)),".",IF(AB44="","",IF(ISERROR(SEARCH($V$2,Séquences!$W$44)),"",AB44))&amp;" "&amp;IF(AC44="","",IF(ISERROR(SEARCH($V$2,Séquences!$W$88)),"",AC44))&amp;" "&amp;IF(AD44="","",IF(ISERROR(SEARCH($V$2,Séquences!$W$131)),"",AD44))&amp;" "&amp;IF(AE44="","",IF(ISERROR(SEARCH($V$2,Séquences!$W$175)),"",AE44))&amp;" "&amp;IF(AF44="","",IF(ISERROR(SEARCH($V$2,Séquences!$W$219)),"",AF44))&amp;" "&amp;IF(AG44="","",IF(ISERROR(SEARCH($V$2,Séquences!$W$263)),"",AG44))&amp;" "&amp;IF(AH44="","",IF(ISERROR(SEARCH($V$2,Séquences!$W$306)),"",AH44))&amp;" "&amp;IF(AI44="","",IF(ISERROR(SEARCH($V$2,Séquences!$W$349)),"",AI44))&amp;" "&amp;IF(AJ44="","",IF(ISERROR(SEARCH($V$2,Séquences!$W$392)),"",AJ44))&amp;" "&amp;IF(AK44="","",IF(ISERROR(SEARCH($V$2,Séquences!$W$435)),"",AK44)))</f>
        <v>.</v>
      </c>
      <c r="W44" s="431" t="str">
        <f>IF(ISERROR(SEARCH($W$3,C44)),".",IF(AB44="","",IF(ISERROR(SEARCH($W$2,Séquences!$W$44)),"",AB44))&amp;" "&amp;IF(AC44="","",IF(ISERROR(SEARCH($W$2,Séquences!$W$88)),"",AC44))&amp;" "&amp;IF(AD44="","",IF(ISERROR(SEARCH($W$2,Séquences!$W$131)),"",AD44))&amp;" "&amp;IF(AE44="","",IF(ISERROR(SEARCH($W$2,Séquences!$W$175)),"",AE44))&amp;" "&amp;IF(AF44="","",IF(ISERROR(SEARCH($W$2,Séquences!$W$219)),"",AF44))&amp;" "&amp;IF(AG44="","",IF(ISERROR(SEARCH($W$2,Séquences!$W$263)),"",AG44))&amp;" "&amp;IF(AH44="","",IF(ISERROR(SEARCH($W$2,Séquences!$W$306)),"",AH44))&amp;" "&amp;IF(AI44="","",IF(ISERROR(SEARCH($W$2,Séquences!$W$349)),"",AI44))&amp;" "&amp;IF(AJ44="","",IF(ISERROR(SEARCH($W$2,Séquences!$W$392)),"",AJ44))&amp;" "&amp;IF(AK44="","",IF(ISERROR(SEARCH($W$2,Séquences!$W$435)),"",AK44)))</f>
        <v>.</v>
      </c>
      <c r="X44" s="365" t="str">
        <f>IF(ISERROR(SEARCH($X$3,C44)),".",IF(AB44="","",IF(ISERROR(SEARCH($X$2,Séquences!$W$44)),"",AB44))&amp;" "&amp;IF(AC44="","",IF(ISERROR(SEARCH($X$2,Séquences!$W$88)),"",AC44))&amp;" "&amp;IF(AD44="","",IF(ISERROR(SEARCH($X$2,Séquences!$W$131)),"",AD44))&amp;" "&amp;IF(AE44="","",IF(ISERROR(SEARCH($X$2,Séquences!$W$175)),"",AE44))&amp;" "&amp;IF(AF44="","",IF(ISERROR(SEARCH($X$2,Séquences!$W$219)),"",AF44))&amp;" "&amp;IF(AG44="","",IF(ISERROR(SEARCH($X$2,Séquences!$W$263)),"",AG44))&amp;" "&amp;IF(AH44="","",IF(ISERROR(SEARCH($X$2,Séquences!$W$306)),"",AH44))&amp;" "&amp;IF(AI44="","",IF(ISERROR(SEARCH($X$2,Séquences!$W$349)),"",AI44))&amp;" "&amp;IF(AJ44="","",IF(ISERROR(SEARCH($X$2,Séquences!$W$392)),"",AJ44))&amp;" "&amp;IF(AK44="","",IF(ISERROR(SEARCH($X$2,Séquences!$W$435)),"",AK44)))</f>
        <v>.</v>
      </c>
      <c r="Y44" s="430" t="str">
        <f>IF(ISERROR(SEARCH($Y$3,C44)),".",IF(AB44="","",IF(ISERROR(SEARCH($Y$2,Séquences!$W$44)),"",AB44))&amp;" "&amp;IF(AC44="","",IF(ISERROR(SEARCH($Y$2,Séquences!$W$88)),"",AC44))&amp;" "&amp;IF(AD44="","",IF(ISERROR(SEARCH($Y$2,Séquences!$W$131)),"",AD44))&amp;" "&amp;IF(AE44="","",IF(ISERROR(SEARCH($Y$2,Séquences!$W$175)),"",AE44))&amp;" "&amp;IF(AF44="","",IF(ISERROR(SEARCH($Y$2,Séquences!$W$219)),"",AF44))&amp;" "&amp;IF(AG44="","",IF(ISERROR(SEARCH($Y$2,Séquences!$W$263)),"",AG44))&amp;" "&amp;IF(AH44="","",IF(ISERROR(SEARCH($Y$2,Séquences!$W$306)),"",AH44))&amp;" "&amp;IF(AI44="","",IF(ISERROR(SEARCH($Y$2,Séquences!$W$349)),"",AI44))&amp;" "&amp;IF(AJ44="","",IF(ISERROR(SEARCH($Y$2,Séquences!$W$392)),"",AJ44))&amp;" "&amp;IF(AK44="","",IF(ISERROR(SEARCH($Y$2,Séquences!$W$435)),"",AK44)))</f>
        <v>.</v>
      </c>
      <c r="Z44" s="430" t="str">
        <f>IF(ISERROR(SEARCH($Z$3,C44)),".",IF(AB44="","",IF(ISERROR(SEARCH($Z$2,Séquences!$W$44)),"",AB44))&amp;" "&amp;IF(AC44="","",IF(ISERROR(SEARCH($Z$2,Séquences!$W$88)),"",AC44))&amp;" "&amp;IF(AD44="","",IF(ISERROR(SEARCH($Z$2,Séquences!$W$131)),"",AD44))&amp;" "&amp;IF(AE44="","",IF(ISERROR(SEARCH($Z$2,Séquences!$W$175)),"",AE44))&amp;" "&amp;IF(AF44="","",IF(ISERROR(SEARCH($Z$2,Séquences!$W$219)),"",AF44))&amp;" "&amp;IF(AG44="","",IF(ISERROR(SEARCH($Z$2,Séquences!$W$263)),"",AG44))&amp;" "&amp;IF(AH44="","",IF(ISERROR(SEARCH($Z$2,Séquences!$W$306)),"",AH44))&amp;" "&amp;IF(AI44="","",IF(ISERROR(SEARCH($Z$2,Séquences!$W$349)),"",AI44))&amp;" "&amp;IF(AJ44="","",IF(ISERROR(SEARCH($Z$2,Séquences!$W$392)),"",AJ44))&amp;" "&amp;IF(AK44="","",IF(ISERROR(SEARCH($Z$2,Séquences!$W$435)),"",AK44)))</f>
        <v xml:space="preserve">     S6    S10</v>
      </c>
      <c r="AA44" s="206">
        <f>+COUNTA(E44:Z44)</f>
        <v>22</v>
      </c>
      <c r="AB44" s="207" t="str">
        <f>IF(ISERROR(SEARCH($A$40,Séquences!$W$44)),"",IF(ISERROR(SEARCH(A44,Séquences!$W$44)),"",Séquences!$X$44))</f>
        <v/>
      </c>
      <c r="AC44" s="207" t="str">
        <f>IF(ISERROR(SEARCH($A$40,Séquences!$W$88)),"",IF(ISERROR(SEARCH(A44,Séquences!$W$88)),"",Séquences!$X$88))</f>
        <v/>
      </c>
      <c r="AD44" s="207" t="str">
        <f>IF(ISERROR(SEARCH($A$40,Séquences!$W$131)),"",IF(ISERROR(SEARCH(A44,Séquences!$W$131)),"",Séquences!$X$131))</f>
        <v/>
      </c>
      <c r="AE44" s="207" t="str">
        <f>IF(ISERROR(SEARCH($A$40,Séquences!$W$175)),"",IF(ISERROR(SEARCH(A44,Séquences!$W$175)),"",Séquences!$X$175))</f>
        <v/>
      </c>
      <c r="AF44" s="207" t="str">
        <f>IF(ISERROR(SEARCH($A$40,Séquences!$W$219)),"",IF(ISERROR(SEARCH(A44,Séquences!$W$219)),"",Séquences!$X$219))</f>
        <v/>
      </c>
      <c r="AG44" s="207" t="str">
        <f>IF(ISERROR(SEARCH($A$40,Séquences!$W$263)),"",IF(ISERROR(SEARCH(A44,Séquences!$W$263)),"",Séquences!$X$263))</f>
        <v>S6</v>
      </c>
      <c r="AH44" s="207" t="str">
        <f>IF(ISERROR(SEARCH($A$40,Séquences!$W$306)),"",IF(ISERROR(SEARCH(A44,Séquences!$W$306)),"",Séquences!$X$306))</f>
        <v/>
      </c>
      <c r="AI44" s="207" t="str">
        <f>IF(ISERROR(SEARCH($A$40,Séquences!$W$349)),"",IF(ISERROR(SEARCH(A44,Séquences!$W$349)),"",Séquences!$X$349))</f>
        <v/>
      </c>
      <c r="AJ44" s="207" t="str">
        <f>IF(ISERROR(SEARCH($A$40,Séquences!$W$392)),"",IF(ISERROR(SEARCH(A44,Séquences!$W$392)),"",Séquences!$X$392))</f>
        <v>S9</v>
      </c>
      <c r="AK44" s="207" t="str">
        <f>IF(ISERROR(SEARCH($A$40,Séquences!$W$435)),"",IF(ISERROR(SEARCH(A44,Séquences!$W$435)),"",Séquences!$X$435))</f>
        <v>S10</v>
      </c>
    </row>
    <row r="45" spans="1:368" s="223" customFormat="1" ht="39" customHeight="1">
      <c r="A45" s="217" t="s">
        <v>867</v>
      </c>
      <c r="B45" s="226" t="s">
        <v>866</v>
      </c>
      <c r="C45" s="342"/>
      <c r="D45" s="225"/>
      <c r="E45" s="606"/>
      <c r="F45" s="607"/>
      <c r="G45" s="607"/>
      <c r="H45" s="607"/>
      <c r="I45" s="607"/>
      <c r="J45" s="607"/>
      <c r="K45" s="607"/>
      <c r="L45" s="607"/>
      <c r="M45" s="607"/>
      <c r="N45" s="607"/>
      <c r="O45" s="607"/>
      <c r="P45" s="607"/>
      <c r="Q45" s="607"/>
      <c r="R45" s="607"/>
      <c r="S45" s="607"/>
      <c r="T45" s="607"/>
      <c r="U45" s="607"/>
      <c r="V45" s="607"/>
      <c r="W45" s="607"/>
      <c r="X45" s="607"/>
      <c r="Y45" s="607"/>
      <c r="Z45" s="608"/>
      <c r="AA45" s="214"/>
      <c r="AB45" s="227"/>
      <c r="AC45" s="227"/>
      <c r="AD45" s="227"/>
      <c r="AE45" s="227"/>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c r="DK45" s="224"/>
      <c r="DL45" s="224"/>
      <c r="DM45" s="224"/>
      <c r="DN45" s="224"/>
      <c r="DO45" s="224"/>
      <c r="DP45" s="224"/>
      <c r="DQ45" s="224"/>
      <c r="DR45" s="224"/>
      <c r="DS45" s="224"/>
      <c r="DT45" s="224"/>
      <c r="DU45" s="224"/>
      <c r="DV45" s="224"/>
      <c r="DW45" s="224"/>
      <c r="DX45" s="224"/>
      <c r="DY45" s="224"/>
      <c r="DZ45" s="224"/>
      <c r="EA45" s="224"/>
      <c r="EB45" s="224"/>
      <c r="EC45" s="224"/>
      <c r="ED45" s="224"/>
      <c r="EE45" s="224"/>
      <c r="EF45" s="224"/>
      <c r="EG45" s="224"/>
      <c r="EH45" s="224"/>
      <c r="EI45" s="224"/>
      <c r="EJ45" s="224"/>
      <c r="EK45" s="224"/>
      <c r="EL45" s="224"/>
      <c r="EM45" s="224"/>
      <c r="EN45" s="224"/>
      <c r="EO45" s="224"/>
      <c r="EP45" s="224"/>
      <c r="EQ45" s="224"/>
      <c r="ER45" s="224"/>
      <c r="ES45" s="224"/>
      <c r="ET45" s="224"/>
      <c r="EU45" s="224"/>
      <c r="EV45" s="224"/>
      <c r="EW45" s="224"/>
      <c r="EX45" s="224"/>
      <c r="EY45" s="224"/>
      <c r="EZ45" s="224"/>
      <c r="FA45" s="224"/>
      <c r="FB45" s="224"/>
      <c r="FC45" s="224"/>
      <c r="FD45" s="224"/>
      <c r="FE45" s="224"/>
      <c r="FF45" s="224"/>
      <c r="FG45" s="224"/>
      <c r="FH45" s="224"/>
      <c r="FI45" s="224"/>
      <c r="FJ45" s="224"/>
      <c r="FK45" s="224"/>
      <c r="FL45" s="224"/>
      <c r="FM45" s="224"/>
      <c r="FN45" s="224"/>
      <c r="FO45" s="224"/>
      <c r="FP45" s="224"/>
      <c r="FQ45" s="224"/>
      <c r="FR45" s="224"/>
      <c r="FS45" s="224"/>
      <c r="FT45" s="224"/>
      <c r="FU45" s="224"/>
      <c r="FV45" s="224"/>
      <c r="FW45" s="224"/>
      <c r="FX45" s="224"/>
      <c r="FY45" s="224"/>
      <c r="FZ45" s="224"/>
      <c r="GA45" s="224"/>
      <c r="GB45" s="224"/>
      <c r="GC45" s="224"/>
      <c r="GD45" s="224"/>
      <c r="GE45" s="224"/>
      <c r="GF45" s="224"/>
      <c r="GG45" s="224"/>
      <c r="GH45" s="224"/>
      <c r="GI45" s="224"/>
      <c r="GJ45" s="224"/>
      <c r="GK45" s="224"/>
      <c r="GL45" s="224"/>
      <c r="GM45" s="224"/>
      <c r="GN45" s="224"/>
      <c r="GO45" s="224"/>
      <c r="GP45" s="224"/>
      <c r="GQ45" s="224"/>
      <c r="GR45" s="224"/>
      <c r="GS45" s="224"/>
      <c r="GT45" s="224"/>
      <c r="GU45" s="224"/>
      <c r="GV45" s="224"/>
      <c r="GW45" s="224"/>
      <c r="GX45" s="224"/>
      <c r="GY45" s="224"/>
      <c r="GZ45" s="224"/>
      <c r="HA45" s="224"/>
      <c r="HB45" s="224"/>
      <c r="HC45" s="224"/>
      <c r="HD45" s="224"/>
      <c r="HE45" s="224"/>
      <c r="HF45" s="224"/>
      <c r="HG45" s="224"/>
      <c r="HH45" s="224"/>
      <c r="HI45" s="224"/>
      <c r="HJ45" s="224"/>
      <c r="HK45" s="224"/>
      <c r="HL45" s="224"/>
      <c r="HM45" s="224"/>
      <c r="HN45" s="224"/>
      <c r="HO45" s="224"/>
      <c r="HP45" s="224"/>
      <c r="HQ45" s="224"/>
      <c r="HR45" s="224"/>
      <c r="HS45" s="224"/>
      <c r="HT45" s="224"/>
      <c r="HU45" s="224"/>
      <c r="HV45" s="224"/>
      <c r="HW45" s="224"/>
      <c r="HX45" s="224"/>
      <c r="HY45" s="224"/>
      <c r="HZ45" s="224"/>
      <c r="IA45" s="224"/>
      <c r="IB45" s="224"/>
      <c r="IC45" s="224"/>
      <c r="ID45" s="224"/>
      <c r="IE45" s="224"/>
      <c r="IF45" s="224"/>
      <c r="IG45" s="224"/>
      <c r="IH45" s="224"/>
      <c r="II45" s="224"/>
      <c r="IJ45" s="224"/>
      <c r="IK45" s="224"/>
      <c r="IL45" s="224"/>
      <c r="IM45" s="224"/>
      <c r="IN45" s="224"/>
      <c r="IO45" s="224"/>
      <c r="IP45" s="224"/>
      <c r="IQ45" s="224"/>
      <c r="IR45" s="224"/>
      <c r="IS45" s="224"/>
      <c r="IT45" s="224"/>
      <c r="IU45" s="224"/>
      <c r="IV45" s="224"/>
      <c r="IW45" s="224"/>
      <c r="IX45" s="224"/>
      <c r="IY45" s="224"/>
      <c r="IZ45" s="224"/>
      <c r="JA45" s="224"/>
      <c r="JB45" s="224"/>
      <c r="JC45" s="224"/>
      <c r="JD45" s="224"/>
      <c r="JE45" s="224"/>
      <c r="JF45" s="224"/>
      <c r="JG45" s="224"/>
      <c r="JH45" s="224"/>
      <c r="JI45" s="224"/>
      <c r="JJ45" s="224"/>
      <c r="JK45" s="224"/>
      <c r="JL45" s="224"/>
      <c r="JM45" s="224"/>
      <c r="JN45" s="224"/>
      <c r="JO45" s="224"/>
      <c r="JP45" s="224"/>
      <c r="JQ45" s="224"/>
      <c r="JR45" s="224"/>
      <c r="JS45" s="224"/>
      <c r="JT45" s="224"/>
      <c r="JU45" s="224"/>
      <c r="JV45" s="224"/>
      <c r="JW45" s="224"/>
      <c r="JX45" s="224"/>
      <c r="JY45" s="224"/>
      <c r="JZ45" s="224"/>
      <c r="KA45" s="224"/>
      <c r="KB45" s="224"/>
      <c r="KC45" s="224"/>
      <c r="KD45" s="224"/>
      <c r="KE45" s="224"/>
      <c r="KF45" s="224"/>
      <c r="KG45" s="224"/>
      <c r="KH45" s="224"/>
      <c r="KI45" s="224"/>
      <c r="KJ45" s="224"/>
      <c r="KK45" s="224"/>
      <c r="KL45" s="224"/>
      <c r="KM45" s="224"/>
      <c r="KN45" s="224"/>
      <c r="KO45" s="224"/>
      <c r="KP45" s="224"/>
      <c r="KQ45" s="224"/>
      <c r="KR45" s="224"/>
      <c r="KS45" s="224"/>
      <c r="KT45" s="224"/>
      <c r="KU45" s="224"/>
      <c r="KV45" s="224"/>
      <c r="KW45" s="224"/>
      <c r="KX45" s="224"/>
      <c r="KY45" s="224"/>
      <c r="KZ45" s="224"/>
      <c r="LA45" s="224"/>
      <c r="LB45" s="224"/>
      <c r="LC45" s="224"/>
      <c r="LD45" s="224"/>
      <c r="LE45" s="224"/>
      <c r="LF45" s="224"/>
      <c r="LG45" s="224"/>
      <c r="LH45" s="224"/>
      <c r="LI45" s="224"/>
      <c r="LJ45" s="224"/>
      <c r="LK45" s="224"/>
      <c r="LL45" s="224"/>
      <c r="LM45" s="224"/>
      <c r="LN45" s="224"/>
      <c r="LO45" s="224"/>
      <c r="LP45" s="224"/>
      <c r="LQ45" s="224"/>
      <c r="LR45" s="224"/>
      <c r="LS45" s="224"/>
      <c r="LT45" s="224"/>
      <c r="LU45" s="224"/>
      <c r="LV45" s="224"/>
      <c r="LW45" s="224"/>
      <c r="LX45" s="224"/>
      <c r="LY45" s="224"/>
      <c r="LZ45" s="224"/>
      <c r="MA45" s="224"/>
      <c r="MB45" s="224"/>
      <c r="MC45" s="224"/>
      <c r="MD45" s="224"/>
      <c r="ME45" s="224"/>
      <c r="MF45" s="224"/>
      <c r="MG45" s="224"/>
      <c r="MH45" s="224"/>
      <c r="MI45" s="224"/>
      <c r="MJ45" s="224"/>
      <c r="MK45" s="224"/>
      <c r="ML45" s="224"/>
      <c r="MM45" s="224"/>
      <c r="MN45" s="224"/>
      <c r="MO45" s="224"/>
      <c r="MP45" s="224"/>
      <c r="MQ45" s="224"/>
      <c r="MR45" s="224"/>
      <c r="MS45" s="224"/>
      <c r="MT45" s="224"/>
      <c r="MU45" s="224"/>
      <c r="MV45" s="224"/>
      <c r="MW45" s="224"/>
      <c r="MX45" s="224"/>
      <c r="MY45" s="224"/>
      <c r="MZ45" s="224"/>
      <c r="NA45" s="224"/>
      <c r="NB45" s="224"/>
      <c r="NC45" s="224"/>
      <c r="ND45" s="224"/>
    </row>
    <row r="46" spans="1:368" ht="39" customHeight="1">
      <c r="A46" s="213" t="s">
        <v>865</v>
      </c>
      <c r="B46" s="209" t="s">
        <v>864</v>
      </c>
      <c r="C46" s="345" t="str">
        <f>'Objectifs et Compétences'!I41</f>
        <v xml:space="preserve">3.1. / 3.2. / 4.1. / 5.1. </v>
      </c>
      <c r="D46" s="208" t="s">
        <v>835</v>
      </c>
      <c r="E46" s="429" t="str">
        <f>IF(ISERROR(SEARCH($E$3,C46)),".",IF(AB46="","",IF(ISERROR(SEARCH($E$2,Séquences!$W$44)),"",AB46))&amp;" "&amp;IF(AC46="","",IF(ISERROR(SEARCH($E$2,Séquences!$W$88)),"",AC46))&amp;" "&amp;IF(AD46="","",IF(ISERROR(SEARCH($E$2,Séquences!$W$131)),"",AD46))&amp;" "&amp;IF(AE46="","",IF(ISERROR(SEARCH($E$2,Séquences!$W$175)),"",AE46))&amp;" "&amp;IF(AF46="","",IF(ISERROR(SEARCH($E$2,Séquences!$W$219)),"",AF46))&amp;" "&amp;IF(AG46="","",IF(ISERROR(SEARCH($E$2,Séquences!$W$263)),"",AG46))&amp;" "&amp;IF(AH46="","",IF(ISERROR(SEARCH($E$2,Séquences!$W$306)),"",AH46))&amp;" "&amp;IF(AI46="","",IF(ISERROR(SEARCH($E$2,Séquences!$W$349)),"",AI46))&amp;" "&amp;IF(AJ46="","",IF(ISERROR(SEARCH($E$2,Séquences!$W$392)),"",AJ46))&amp;" "&amp;IF(AK46="","",IF(ISERROR(SEARCH($E$2,Séquences!$W$435)),"",AK46)))</f>
        <v>.</v>
      </c>
      <c r="F46" s="430" t="str">
        <f>IF(ISERROR(SEARCH($F$3,C46)),".",IF(AB46="","",IF(ISERROR(SEARCH($F$2,Séquences!$W$44)),"",AB46))&amp;" "&amp;IF(AC46="","",IF(ISERROR(SEARCH($F$2,Séquences!$W$88)),"",AC46))&amp;" "&amp;IF(AD46="","",IF(ISERROR(SEARCH($F$2,Séquences!$W$131)),"",AD46))&amp;" "&amp;IF(AE46="","",IF(ISERROR(SEARCH($F$2,Séquences!$W$175)),"",AE46))&amp;" "&amp;IF(AF46="","",IF(ISERROR(SEARCH($F$2,Séquences!$W$219)),"",AF46))&amp;" "&amp;IF(AG46="","",IF(ISERROR(SEARCH($F$2,Séquences!$W$263)),"",AG46))&amp;" "&amp;IF(AH46="","",IF(ISERROR(SEARCH($F$2,Séquences!$W$306)),"",AH46))&amp;" "&amp;IF(AI46="","",IF(ISERROR(SEARCH($F$2,Séquences!$W$349)),"",AI46))&amp;" "&amp;IF(AJ46="","",IF(ISERROR(SEARCH($F$2,Séquences!$W$392)),"",AJ46))&amp;" "&amp;IF(AK46="","",IF(ISERROR(SEARCH($F$2,Séquences!$W$435)),"",AK46)))</f>
        <v>.</v>
      </c>
      <c r="G46" s="430" t="str">
        <f>IF(ISERROR(SEARCH($G$3,C46)),".",IF(AB46="","",IF(ISERROR(SEARCH($G$2,Séquences!$W$44)),"",AB46))&amp;" "&amp;IF(AC46="","",IF(ISERROR(SEARCH($G$2,Séquences!$W$88)),"",AC46))&amp;" "&amp;IF(AD46="","",IF(ISERROR(SEARCH($G$2,Séquences!$W$131)),"",AD46))&amp;" "&amp;IF(AE46="","",IF(ISERROR(SEARCH($G$2,Séquences!$W$175)),"",AE46))&amp;" "&amp;IF(AF46="","",IF(ISERROR(SEARCH($G$2,Séquences!$W$219)),"",AF46))&amp;" "&amp;IF(AG46="","",IF(ISERROR(SEARCH($G$2,Séquences!$W$263)),"",AG46))&amp;" "&amp;IF(AH46="","",IF(ISERROR(SEARCH($G$2,Séquences!$W$306)),"",AH46))&amp;" "&amp;IF(AI46="","",IF(ISERROR(SEARCH($G$2,Séquences!$W$349)),"",AI46))&amp;" "&amp;IF(AJ46="","",IF(ISERROR(SEARCH($G$2,Séquences!$W$392)),"",AJ46))&amp;" "&amp;IF(AK46="","",IF(ISERROR(SEARCH($G$2,Séquences!$W$435)),"",AK46)))</f>
        <v>.</v>
      </c>
      <c r="H46" s="430" t="str">
        <f>IF(ISERROR(SEARCH($H$3,C46)),".",IF(AB46="","",IF(ISERROR(SEARCH($H$2,Séquences!$W$44)),"",AB46))&amp;" "&amp;IF(AC46="","",IF(ISERROR(SEARCH($H$2,Séquences!$W$88)),"",AC46))&amp;" "&amp;IF(AD46="","",IF(ISERROR(SEARCH($H$2,Séquences!$W$131)),"",AD46))&amp;" "&amp;IF(AE46="","",IF(ISERROR(SEARCH($H$2,Séquences!$W$175)),"",AE46))&amp;" "&amp;IF(AF46="","",IF(ISERROR(SEARCH($H$2,Séquences!$W$219)),"",AF46))&amp;" "&amp;IF(AG46="","",IF(ISERROR(SEARCH($H$2,Séquences!$W$263)),"",AG46))&amp;" "&amp;IF(AH46="","",IF(ISERROR(SEARCH($H$2,Séquences!$W$306)),"",AH46))&amp;" "&amp;IF(AI46="","",IF(ISERROR(SEARCH($H$2,Séquences!$W$349)),"",AI46))&amp;" "&amp;IF(AJ46="","",IF(ISERROR(SEARCH($H$2,Séquences!$W$392)),"",AJ46))&amp;" "&amp;IF(AK46="","",IF(ISERROR(SEARCH($H$2,Séquences!$W$435)),"",AK46)))</f>
        <v>.</v>
      </c>
      <c r="I46" s="431" t="str">
        <f>IF(ISERROR(SEARCH($I$3,C46)),".",IF(AB46="","",IF(ISERROR(SEARCH($I$2,Séquences!$W$44)),"",AB46))&amp;" "&amp;IF(AC46="","",IF(ISERROR(SEARCH($I$2,Séquences!$W$88)),"",AC46))&amp;" "&amp;IF(AD46="","",IF(ISERROR(SEARCH($I$2,Séquences!$W$131)),"",AD46))&amp;" "&amp;IF(AE46="","",IF(ISERROR(SEARCH($I$2,Séquences!$W$175)),"",AE46))&amp;" "&amp;IF(AF46="","",IF(ISERROR(SEARCH($I$2,Séquences!$W$219)),"",AF46))&amp;" "&amp;IF(AG46="","",IF(ISERROR(SEARCH($I$2,Séquences!$W$263)),"",AG46))&amp;" "&amp;IF(AH46="","",IF(ISERROR(SEARCH($I$2,Séquences!$W$306)),"",AH46))&amp;" "&amp;IF(AI46="","",IF(ISERROR(SEARCH($I$2,Séquences!$W$349)),"",AI46))&amp;" "&amp;IF(AJ46="","",IF(ISERROR(SEARCH($I$2,Séquences!$W$392)),"",AJ46))&amp;" "&amp;IF(AK46="","",IF(ISERROR(SEARCH($I$2,Séquences!$W$435)),"",AK46)))</f>
        <v>.</v>
      </c>
      <c r="J46" s="365" t="str">
        <f>IF(ISERROR(SEARCH($J$3,C46)),".",IF(AB46="","",IF(ISERROR(SEARCH($J$2,Séquences!$W$44)),"",AB46))&amp;" "&amp;IF(AC46="","",IF(ISERROR(SEARCH($J$2,Séquences!$W$88)),"",AC46))&amp;" "&amp;IF(AD46="","",IF(ISERROR(SEARCH($J$2,Séquences!$W$131)),"",AD46))&amp;" "&amp;IF(AE46="","",IF(ISERROR(SEARCH($J$2,Séquences!$W$175)),"",AE46))&amp;" "&amp;IF(AF46="","",IF(ISERROR(SEARCH($J$2,Séquences!$W$219)),"",AF46))&amp;" "&amp;IF(AG46="","",IF(ISERROR(SEARCH($J$2,Séquences!$W$263)),"",AG46))&amp;" "&amp;IF(AH46="","",IF(ISERROR(SEARCH($J$2,Séquences!$W$306)),"",AH46))&amp;" "&amp;IF(AI46="","",IF(ISERROR(SEARCH($J$2,Séquences!$W$349)),"",AI46))&amp;" "&amp;IF(AJ46="","",IF(ISERROR(SEARCH($J$2,Séquences!$W$392)),"",AJ46))&amp;" "&amp;IF(AK46="","",IF(ISERROR(SEARCH($J$2,Séquences!$W$435)),"",AK46)))</f>
        <v>.</v>
      </c>
      <c r="K46" s="430" t="str">
        <f>IF(ISERROR(SEARCH($K$3,C46)),".",IF(AB46="","",IF(ISERROR(SEARCH($K$2,Séquences!$W$44)),"",AB46))&amp;" "&amp;IF(AC46="","",IF(ISERROR(SEARCH($K$2,Séquences!$W$88)),"",AC46))&amp;" "&amp;IF(AD46="","",IF(ISERROR(SEARCH($K$2,Séquences!$W$131)),"",AD46))&amp;" "&amp;IF(AE46="","",IF(ISERROR(SEARCH($K$2,Séquences!$W$175)),"",AE46))&amp;" "&amp;IF(AF46="","",IF(ISERROR(SEARCH($K$2,Séquences!$W$219)),"",AF46))&amp;" "&amp;IF(AG46="","",IF(ISERROR(SEARCH($K$2,Séquences!$W$263)),"",AG46))&amp;" "&amp;IF(AH46="","",IF(ISERROR(SEARCH($K$2,Séquences!$W$306)),"",AH46))&amp;" "&amp;IF(AI46="","",IF(ISERROR(SEARCH($K$2,Séquences!$W$349)),"",AI46))&amp;" "&amp;IF(AJ46="","",IF(ISERROR(SEARCH($K$2,Séquences!$W$392)),"",AJ46))&amp;" "&amp;IF(AK46="","",IF(ISERROR(SEARCH($K$2,Séquences!$W$435)),"",AK46)))</f>
        <v>.</v>
      </c>
      <c r="L46" s="430" t="str">
        <f>IF(ISERROR(SEARCH($L$3,C46)),".",IF(AB46="","",IF(ISERROR(SEARCH($L$2,Séquences!$W$44)),"",AB46))&amp;" "&amp;IF(AC46="","",IF(ISERROR(SEARCH($L$2,Séquences!$W$88)),"",AC46))&amp;" "&amp;IF(AD46="","",IF(ISERROR(SEARCH($L$2,Séquences!$W$131)),"",AD46))&amp;" "&amp;IF(AE46="","",IF(ISERROR(SEARCH($L$2,Séquences!$W$175)),"",AE46))&amp;" "&amp;IF(AF46="","",IF(ISERROR(SEARCH($L$2,Séquences!$W$219)),"",AF46))&amp;" "&amp;IF(AG46="","",IF(ISERROR(SEARCH($L$2,Séquences!$W$263)),"",AG46))&amp;" "&amp;IF(AH46="","",IF(ISERROR(SEARCH($L$2,Séquences!$W$306)),"",AH46))&amp;" "&amp;IF(AI46="","",IF(ISERROR(SEARCH($L$2,Séquences!$W$349)),"",AI46))&amp;" "&amp;IF(AJ46="","",IF(ISERROR(SEARCH($L$2,Séquences!$W$392)),"",AJ46))&amp;" "&amp;IF(AK46="","",IF(ISERROR(SEARCH($L$2,Séquences!$W$435)),"",AK46)))</f>
        <v>.</v>
      </c>
      <c r="M46" s="431" t="str">
        <f>IF(ISERROR(SEARCH($M$3,C46)),".",IF(AB46="","",IF(ISERROR(SEARCH($M$2,Séquences!$W$44)),"",AB46))&amp;" "&amp;IF(AC46="","",IF(ISERROR(SEARCH($M$2,Séquences!$W$88)),"",AC46))&amp;" "&amp;IF(AD46="","",IF(ISERROR(SEARCH($M$2,Séquences!$W$131)),"",AD46))&amp;" "&amp;IF(AE46="","",IF(ISERROR(SEARCH($M$2,Séquences!$W$175)),"",AE46))&amp;" "&amp;IF(AF46="","",IF(ISERROR(SEARCH($M$2,Séquences!$W$219)),"",AF46))&amp;" "&amp;IF(AG46="","",IF(ISERROR(SEARCH($M$2,Séquences!$W$263)),"",AG46))&amp;" "&amp;IF(AH46="","",IF(ISERROR(SEARCH($M$2,Séquences!$W$306)),"",AH46))&amp;" "&amp;IF(AI46="","",IF(ISERROR(SEARCH($M$2,Séquences!$W$349)),"",AI46))&amp;" "&amp;IF(AJ46="","",IF(ISERROR(SEARCH($M$2,Séquences!$W$392)),"",AJ46))&amp;" "&amp;IF(AK46="","",IF(ISERROR(SEARCH($M$2,Séquences!$W$435)),"",AK46)))</f>
        <v>.</v>
      </c>
      <c r="N46" s="365" t="str">
        <f>IF(ISERROR(SEARCH($N$3,C46)),".",IF(AB46="","",IF(ISERROR(SEARCH($N$2,Séquences!$W$44)),"",AB46))&amp;" "&amp;IF(AC46="","",IF(ISERROR(SEARCH($N$2,Séquences!$W$88)),"",AC46))&amp;" "&amp;IF(AD46="","",IF(ISERROR(SEARCH($N$2,Séquences!$W$131)),"",AD46))&amp;" "&amp;IF(AE46="","",IF(ISERROR(SEARCH($N$2,Séquences!$W$175)),"",AE46))&amp;" "&amp;IF(AF46="","",IF(ISERROR(SEARCH($N$2,Séquences!$W$219)),"",AF46))&amp;" "&amp;IF(AG46="","",IF(ISERROR(SEARCH($N$2,Séquences!$W$263)),"",AG46))&amp;" "&amp;IF(AH46="","",IF(ISERROR(SEARCH($N$2,Séquences!$W$306)),"",AH46))&amp;" "&amp;IF(AI46="","",IF(ISERROR(SEARCH($N$2,Séquences!$W$349)),"",AI46))&amp;" "&amp;IF(AJ46="","",IF(ISERROR(SEARCH($N$2,Séquences!$W$392)),"",AJ46))&amp;" "&amp;IF(AK46="","",IF(ISERROR(SEARCH($N$2,Séquences!$W$435)),"",AK46)))</f>
        <v xml:space="preserve">         </v>
      </c>
      <c r="O46" s="430" t="str">
        <f>IF(ISERROR(SEARCH($O$3,C46)),".",IF(AB46="","",IF(ISERROR(SEARCH($O$2,Séquences!$W$44)),"",AB46))&amp;" "&amp;IF(AC46="","",IF(ISERROR(SEARCH($O$2,Séquences!$W$88)),"",AC46))&amp;" "&amp;IF(AD46="","",IF(ISERROR(SEARCH($O$2,Séquences!$W$131)),"",AD46))&amp;" "&amp;IF(AE46="","",IF(ISERROR(SEARCH($O$2,Séquences!$W$175)),"",AE46))&amp;" "&amp;IF(AF46="","",IF(ISERROR(SEARCH($O$2,Séquences!$W$219)),"",AF46))&amp;" "&amp;IF(AG46="","",IF(ISERROR(SEARCH($O$2,Séquences!$W$263)),"",AG46))&amp;" "&amp;IF(AH46="","",IF(ISERROR(SEARCH($O$2,Séquences!$W$306)),"",AH46))&amp;" "&amp;IF(AI46="","",IF(ISERROR(SEARCH($O$2,Séquences!$W$349)),"",AI46))&amp;" "&amp;IF(AJ46="","",IF(ISERROR(SEARCH($O$2,Séquences!$W$392)),"",AJ46))&amp;" "&amp;IF(AK46="","",IF(ISERROR(SEARCH($O$2,Séquences!$W$435)),"",AK46)))</f>
        <v xml:space="preserve">         </v>
      </c>
      <c r="P46" s="430" t="str">
        <f>IF(ISERROR(SEARCH($P$3,C46)),".",IF(AB46="","",IF(ISERROR(SEARCH($P$2,Séquences!$W$44)),"",AB46))&amp;" "&amp;IF(AC46="","",IF(ISERROR(SEARCH($P$2,Séquences!$W$88)),"",AC46))&amp;" "&amp;IF(AD46="","",IF(ISERROR(SEARCH($P$2,Séquences!$W$131)),"",AD46))&amp;" "&amp;IF(AE46="","",IF(ISERROR(SEARCH($P$2,Séquences!$W$175)),"",AE46))&amp;" "&amp;IF(AF46="","",IF(ISERROR(SEARCH($P$2,Séquences!$W$219)),"",AF46))&amp;" "&amp;IF(AG46="","",IF(ISERROR(SEARCH($P$2,Séquences!$W$263)),"",AG46))&amp;" "&amp;IF(AH46="","",IF(ISERROR(SEARCH($P$2,Séquences!$W$306)),"",AH46))&amp;" "&amp;IF(AI46="","",IF(ISERROR(SEARCH($P$2,Séquences!$W$349)),"",AI46))&amp;" "&amp;IF(AJ46="","",IF(ISERROR(SEARCH($P$2,Séquences!$W$392)),"",AJ46))&amp;" "&amp;IF(AK46="","",IF(ISERROR(SEARCH($P$2,Séquences!$W$435)),"",AK46)))</f>
        <v>.</v>
      </c>
      <c r="Q46" s="431" t="str">
        <f>IF(ISERROR(SEARCH($Q$3,C46)),".",IF(AB46="","",IF(ISERROR(SEARCH($Q$2,Séquences!$W$44)),"",AB46))&amp;" "&amp;IF(AC46="","",IF(ISERROR(SEARCH($Q$2,Séquences!$W$88)),"",AC46))&amp;" "&amp;IF(AD46="","",IF(ISERROR(SEARCH($Q$2,Séquences!$W$131)),"",AD46))&amp;" "&amp;IF(AE46="","",IF(ISERROR(SEARCH($Q$2,Séquences!$W$175)),"",AE46))&amp;" "&amp;IF(AF46="","",IF(ISERROR(SEARCH($Q$2,Séquences!$W$219)),"",AF46))&amp;" "&amp;IF(AG46="","",IF(ISERROR(SEARCH($Q$2,Séquences!$W$263)),"",AG46))&amp;" "&amp;IF(AH46="","",IF(ISERROR(SEARCH($Q$2,Séquences!$W$306)),"",AH46))&amp;" "&amp;IF(AI46="","",IF(ISERROR(SEARCH($Q$2,Séquences!$W$349)),"",AI46))&amp;" "&amp;IF(AJ46="","",IF(ISERROR(SEARCH($Q$2,Séquences!$W$392)),"",AJ46))&amp;" "&amp;IF(AK46="","",IF(ISERROR(SEARCH($Q$2,Séquences!$W$435)),"",AK46)))</f>
        <v>.</v>
      </c>
      <c r="R46" s="365" t="str">
        <f>IF(ISERROR(SEARCH($R$3,C46)),".",IF(AB46="","",IF(ISERROR(SEARCH($R$2,Séquences!$W$44)),"",AB46))&amp;" "&amp;IF(AC46="","",IF(ISERROR(SEARCH($R$2,Séquences!$W$88)),"",AC46))&amp;" "&amp;IF(AD46="","",IF(ISERROR(SEARCH($R$2,Séquences!$W$131)),"",AD46))&amp;" "&amp;IF(AE46="","",IF(ISERROR(SEARCH($R$2,Séquences!$W$175)),"",AE46))&amp;" "&amp;IF(AF46="","",IF(ISERROR(SEARCH($R$2,Séquences!$W$219)),"",AF46))&amp;" "&amp;IF(AG46="","",IF(ISERROR(SEARCH($R$2,Séquences!$W$263)),"",AG46))&amp;" "&amp;IF(AH46="","",IF(ISERROR(SEARCH($R$2,Séquences!$W$306)),"",AH46))&amp;" "&amp;IF(AI46="","",IF(ISERROR(SEARCH($R$2,Séquences!$W$349)),"",AI46))&amp;" "&amp;IF(AJ46="","",IF(ISERROR(SEARCH($R$2,Séquences!$W$392)),"",AJ46))&amp;" "&amp;IF(AK46="","",IF(ISERROR(SEARCH($R$2,Séquences!$W$435)),"",AK46)))</f>
        <v xml:space="preserve">         </v>
      </c>
      <c r="S46" s="430" t="str">
        <f>IF(ISERROR(SEARCH($S$3,C46)),".",IF(AB46="","",IF(ISERROR(SEARCH($S$2,Séquences!$W$44)),"",AB46))&amp;" "&amp;IF(AC46="","",IF(ISERROR(SEARCH($S$2,Séquences!$W$88)),"",AC46))&amp;" "&amp;IF(AD46="","",IF(ISERROR(SEARCH($S$2,Séquences!$W$131)),"",AD46))&amp;" "&amp;IF(AE46="","",IF(ISERROR(SEARCH($S$2,Séquences!$W$175)),"",AE46))&amp;" "&amp;IF(AF46="","",IF(ISERROR(SEARCH($S$2,Séquences!$W$219)),"",AF46))&amp;" "&amp;IF(AG46="","",IF(ISERROR(SEARCH($S$2,Séquences!$W$263)),"",AG46))&amp;" "&amp;IF(AH46="","",IF(ISERROR(SEARCH($S$2,Séquences!$W$306)),"",AH46))&amp;" "&amp;IF(AI46="","",IF(ISERROR(SEARCH($S$2,Séquences!$W$349)),"",AI46))&amp;" "&amp;IF(AJ46="","",IF(ISERROR(SEARCH($S$2,Séquences!$W$392)),"",AJ46))&amp;" "&amp;IF(AK46="","",IF(ISERROR(SEARCH($S$2,Séquences!$W$435)),"",AK46)))</f>
        <v>.</v>
      </c>
      <c r="T46" s="431" t="str">
        <f>IF(ISERROR(SEARCH($T$3,C46)),".",IF(AB46="","",IF(ISERROR(SEARCH($T$2,Séquences!$W$44)),"",AB46))&amp;" "&amp;IF(AC46="","",IF(ISERROR(SEARCH($T$2,Séquences!$W$88)),"",AC46))&amp;" "&amp;IF(AD46="","",IF(ISERROR(SEARCH($T$2,Séquences!$W$131)),"",AD46))&amp;" "&amp;IF(AE46="","",IF(ISERROR(SEARCH($T$2,Séquences!$W$175)),"",AE46))&amp;" "&amp;IF(AF46="","",IF(ISERROR(SEARCH($T$2,Séquences!$W$219)),"",AF46))&amp;" "&amp;IF(AG46="","",IF(ISERROR(SEARCH($T$2,Séquences!$W$263)),"",AG46))&amp;" "&amp;IF(AH46="","",IF(ISERROR(SEARCH($T$2,Séquences!$W$306)),"",AH46))&amp;" "&amp;IF(AI46="","",IF(ISERROR(SEARCH($T$2,Séquences!$W$349)),"",AI46))&amp;" "&amp;IF(AJ46="","",IF(ISERROR(SEARCH($T$2,Séquences!$W$392)),"",AJ46))&amp;" "&amp;IF(AK46="","",IF(ISERROR(SEARCH($T$2,Séquences!$W$435)),"",AK46)))</f>
        <v>.</v>
      </c>
      <c r="U46" s="365" t="str">
        <f>IF(ISERROR(SEARCH($U$3,C46)),".",IF(AB46="","",IF(ISERROR(SEARCH($U$2,Séquences!$W$44)),"",AB46))&amp;" "&amp;IF(AC46="","",IF(ISERROR(SEARCH($U$2,Séquences!$W$88)),"",AC46))&amp;" "&amp;IF(AD46="","",IF(ISERROR(SEARCH($U$2,Séquences!$W$131)),"",AD46))&amp;" "&amp;IF(AE46="","",IF(ISERROR(SEARCH($U$2,Séquences!$W$175)),"",AE46))&amp;" "&amp;IF(AF46="","",IF(ISERROR(SEARCH($U$2,Séquences!$W$219)),"",AF46))&amp;" "&amp;IF(AG46="","",IF(ISERROR(SEARCH($U$2,Séquences!$W$263)),"",AG46))&amp;" "&amp;IF(AH46="","",IF(ISERROR(SEARCH($U$2,Séquences!$W$306)),"",AH46))&amp;" "&amp;IF(AI46="","",IF(ISERROR(SEARCH($U$2,Séquences!$W$349)),"",AI46))&amp;" "&amp;IF(AJ46="","",IF(ISERROR(SEARCH($U$2,Séquences!$W$392)),"",AJ46))&amp;" "&amp;IF(AK46="","",IF(ISERROR(SEARCH($U$2,Séquences!$W$435)),"",AK46)))</f>
        <v xml:space="preserve">         </v>
      </c>
      <c r="V46" s="430" t="str">
        <f>IF(ISERROR(SEARCH($V$3,C46)),".",IF(AB46="","",IF(ISERROR(SEARCH($V$2,Séquences!$W$44)),"",AB46))&amp;" "&amp;IF(AC46="","",IF(ISERROR(SEARCH($V$2,Séquences!$W$88)),"",AC46))&amp;" "&amp;IF(AD46="","",IF(ISERROR(SEARCH($V$2,Séquences!$W$131)),"",AD46))&amp;" "&amp;IF(AE46="","",IF(ISERROR(SEARCH($V$2,Séquences!$W$175)),"",AE46))&amp;" "&amp;IF(AF46="","",IF(ISERROR(SEARCH($V$2,Séquences!$W$219)),"",AF46))&amp;" "&amp;IF(AG46="","",IF(ISERROR(SEARCH($V$2,Séquences!$W$263)),"",AG46))&amp;" "&amp;IF(AH46="","",IF(ISERROR(SEARCH($V$2,Séquences!$W$306)),"",AH46))&amp;" "&amp;IF(AI46="","",IF(ISERROR(SEARCH($V$2,Séquences!$W$349)),"",AI46))&amp;" "&amp;IF(AJ46="","",IF(ISERROR(SEARCH($V$2,Séquences!$W$392)),"",AJ46))&amp;" "&amp;IF(AK46="","",IF(ISERROR(SEARCH($V$2,Séquences!$W$435)),"",AK46)))</f>
        <v>.</v>
      </c>
      <c r="W46" s="431" t="str">
        <f>IF(ISERROR(SEARCH($W$3,C46)),".",IF(AB46="","",IF(ISERROR(SEARCH($W$2,Séquences!$W$44)),"",AB46))&amp;" "&amp;IF(AC46="","",IF(ISERROR(SEARCH($W$2,Séquences!$W$88)),"",AC46))&amp;" "&amp;IF(AD46="","",IF(ISERROR(SEARCH($W$2,Séquences!$W$131)),"",AD46))&amp;" "&amp;IF(AE46="","",IF(ISERROR(SEARCH($W$2,Séquences!$W$175)),"",AE46))&amp;" "&amp;IF(AF46="","",IF(ISERROR(SEARCH($W$2,Séquences!$W$219)),"",AF46))&amp;" "&amp;IF(AG46="","",IF(ISERROR(SEARCH($W$2,Séquences!$W$263)),"",AG46))&amp;" "&amp;IF(AH46="","",IF(ISERROR(SEARCH($W$2,Séquences!$W$306)),"",AH46))&amp;" "&amp;IF(AI46="","",IF(ISERROR(SEARCH($W$2,Séquences!$W$349)),"",AI46))&amp;" "&amp;IF(AJ46="","",IF(ISERROR(SEARCH($W$2,Séquences!$W$392)),"",AJ46))&amp;" "&amp;IF(AK46="","",IF(ISERROR(SEARCH($W$2,Séquences!$W$435)),"",AK46)))</f>
        <v>.</v>
      </c>
      <c r="X46" s="365" t="str">
        <f>IF(ISERROR(SEARCH($X$3,C46)),".",IF(AB46="","",IF(ISERROR(SEARCH($X$2,Séquences!$W$44)),"",AB46))&amp;" "&amp;IF(AC46="","",IF(ISERROR(SEARCH($X$2,Séquences!$W$88)),"",AC46))&amp;" "&amp;IF(AD46="","",IF(ISERROR(SEARCH($X$2,Séquences!$W$131)),"",AD46))&amp;" "&amp;IF(AE46="","",IF(ISERROR(SEARCH($X$2,Séquences!$W$175)),"",AE46))&amp;" "&amp;IF(AF46="","",IF(ISERROR(SEARCH($X$2,Séquences!$W$219)),"",AF46))&amp;" "&amp;IF(AG46="","",IF(ISERROR(SEARCH($X$2,Séquences!$W$263)),"",AG46))&amp;" "&amp;IF(AH46="","",IF(ISERROR(SEARCH($X$2,Séquences!$W$306)),"",AH46))&amp;" "&amp;IF(AI46="","",IF(ISERROR(SEARCH($X$2,Séquences!$W$349)),"",AI46))&amp;" "&amp;IF(AJ46="","",IF(ISERROR(SEARCH($X$2,Séquences!$W$392)),"",AJ46))&amp;" "&amp;IF(AK46="","",IF(ISERROR(SEARCH($X$2,Séquences!$W$435)),"",AK46)))</f>
        <v>.</v>
      </c>
      <c r="Y46" s="430" t="str">
        <f>IF(ISERROR(SEARCH($Y$3,C46)),".",IF(AB46="","",IF(ISERROR(SEARCH($Y$2,Séquences!$W$44)),"",AB46))&amp;" "&amp;IF(AC46="","",IF(ISERROR(SEARCH($Y$2,Séquences!$W$88)),"",AC46))&amp;" "&amp;IF(AD46="","",IF(ISERROR(SEARCH($Y$2,Séquences!$W$131)),"",AD46))&amp;" "&amp;IF(AE46="","",IF(ISERROR(SEARCH($Y$2,Séquences!$W$175)),"",AE46))&amp;" "&amp;IF(AF46="","",IF(ISERROR(SEARCH($Y$2,Séquences!$W$219)),"",AF46))&amp;" "&amp;IF(AG46="","",IF(ISERROR(SEARCH($Y$2,Séquences!$W$263)),"",AG46))&amp;" "&amp;IF(AH46="","",IF(ISERROR(SEARCH($Y$2,Séquences!$W$306)),"",AH46))&amp;" "&amp;IF(AI46="","",IF(ISERROR(SEARCH($Y$2,Séquences!$W$349)),"",AI46))&amp;" "&amp;IF(AJ46="","",IF(ISERROR(SEARCH($Y$2,Séquences!$W$392)),"",AJ46))&amp;" "&amp;IF(AK46="","",IF(ISERROR(SEARCH($Y$2,Séquences!$W$435)),"",AK46)))</f>
        <v>.</v>
      </c>
      <c r="Z46" s="430" t="str">
        <f>IF(ISERROR(SEARCH($Z$3,C46)),".",IF(AB46="","",IF(ISERROR(SEARCH($Z$2,Séquences!$W$44)),"",AB46))&amp;" "&amp;IF(AC46="","",IF(ISERROR(SEARCH($Z$2,Séquences!$W$88)),"",AC46))&amp;" "&amp;IF(AD46="","",IF(ISERROR(SEARCH($Z$2,Séquences!$W$131)),"",AD46))&amp;" "&amp;IF(AE46="","",IF(ISERROR(SEARCH($Z$2,Séquences!$W$175)),"",AE46))&amp;" "&amp;IF(AF46="","",IF(ISERROR(SEARCH($Z$2,Séquences!$W$219)),"",AF46))&amp;" "&amp;IF(AG46="","",IF(ISERROR(SEARCH($Z$2,Séquences!$W$263)),"",AG46))&amp;" "&amp;IF(AH46="","",IF(ISERROR(SEARCH($Z$2,Séquences!$W$306)),"",AH46))&amp;" "&amp;IF(AI46="","",IF(ISERROR(SEARCH($Z$2,Séquences!$W$349)),"",AI46))&amp;" "&amp;IF(AJ46="","",IF(ISERROR(SEARCH($Z$2,Séquences!$W$392)),"",AJ46))&amp;" "&amp;IF(AK46="","",IF(ISERROR(SEARCH($Z$2,Séquences!$W$435)),"",AK46)))</f>
        <v>.</v>
      </c>
      <c r="AA46" s="206">
        <f t="shared" ref="AA46:AA52" si="3">+COUNTA(E46:Z46)</f>
        <v>22</v>
      </c>
      <c r="AB46" s="207" t="str">
        <f>IF(ISERROR(SEARCH($A$45,Séquences!$W$44)),"",IF(ISERROR(SEARCH(A46,Séquences!$W$44)),"",Séquences!$X$44))</f>
        <v/>
      </c>
      <c r="AC46" s="207" t="str">
        <f>IF(ISERROR(SEARCH($A$45,Séquences!$W$88)),"",IF(ISERROR(SEARCH(A46,Séquences!$W$88)),"",Séquences!$X$88))</f>
        <v/>
      </c>
      <c r="AD46" s="207" t="str">
        <f>IF(ISERROR(SEARCH($A$45,Séquences!$W$131)),"",IF(ISERROR(SEARCH(A46,Séquences!$W$131)),"",Séquences!$X$131))</f>
        <v/>
      </c>
      <c r="AE46" s="207" t="str">
        <f>IF(ISERROR(SEARCH($A$45,Séquences!$W$175)),"",IF(ISERROR(SEARCH(A46,Séquences!$W$175)),"",Séquences!$X$175))</f>
        <v/>
      </c>
      <c r="AF46" s="207" t="str">
        <f>IF(ISERROR(SEARCH($A$45,Séquences!$W$263)),"",IF(ISERROR(SEARCH(A46,Séquences!$W$263)),"",Séquences!$X$263))</f>
        <v/>
      </c>
      <c r="AG46" s="207" t="str">
        <f>IF(ISERROR(SEARCH($A$45,Séquences!$W$263)),"",IF(ISERROR(SEARCH(A46,Séquences!$W$263)),"",Séquences!$X$326))</f>
        <v/>
      </c>
      <c r="AH46" s="207" t="str">
        <f>IF(ISERROR(SEARCH($A$45,Séquences!$W$349)),"",IF(ISERROR(SEARCH(A46,Séquences!$W$349)),"",Séquences!$X$349))</f>
        <v/>
      </c>
      <c r="AI46" s="207" t="str">
        <f>IF(ISERROR(SEARCH($A$45,Séquences!$W$392)),"",IF(ISERROR(SEARCH(A46,Séquences!$W$392)),"",Séquences!$X$392))</f>
        <v/>
      </c>
      <c r="AJ46" s="207" t="str">
        <f>IF(ISERROR(SEARCH($A$45,Séquences!$W$435)),"",IF(ISERROR(SEARCH(B46,Séquences!$W$435)),"",Séquences!$X$435))</f>
        <v/>
      </c>
    </row>
    <row r="47" spans="1:368" ht="39" customHeight="1">
      <c r="A47" s="213" t="s">
        <v>863</v>
      </c>
      <c r="B47" s="209" t="s">
        <v>862</v>
      </c>
      <c r="C47" s="345" t="str">
        <f>'Objectifs et Compétences'!I42</f>
        <v xml:space="preserve">3.1. / 3.2. </v>
      </c>
      <c r="D47" s="208" t="s">
        <v>835</v>
      </c>
      <c r="E47" s="429" t="str">
        <f>IF(ISERROR(SEARCH($E$3,C47)),".",IF(AB47="","",IF(ISERROR(SEARCH($E$2,Séquences!$W$44)),"",AB47))&amp;" "&amp;IF(AC47="","",IF(ISERROR(SEARCH($E$2,Séquences!$W$88)),"",AC47))&amp;" "&amp;IF(AD47="","",IF(ISERROR(SEARCH($E$2,Séquences!$W$131)),"",AD47))&amp;" "&amp;IF(AE47="","",IF(ISERROR(SEARCH($E$2,Séquences!$W$175)),"",AE47))&amp;" "&amp;IF(AF47="","",IF(ISERROR(SEARCH($E$2,Séquences!$W$219)),"",AF47))&amp;" "&amp;IF(AG47="","",IF(ISERROR(SEARCH($E$2,Séquences!$W$263)),"",AG47))&amp;" "&amp;IF(AH47="","",IF(ISERROR(SEARCH($E$2,Séquences!$W$306)),"",AH47))&amp;" "&amp;IF(AI47="","",IF(ISERROR(SEARCH($E$2,Séquences!$W$349)),"",AI47))&amp;" "&amp;IF(AJ47="","",IF(ISERROR(SEARCH($E$2,Séquences!$W$392)),"",AJ47))&amp;" "&amp;IF(AK47="","",IF(ISERROR(SEARCH($E$2,Séquences!$W$435)),"",AK47)))</f>
        <v>.</v>
      </c>
      <c r="F47" s="430" t="str">
        <f>IF(ISERROR(SEARCH($F$3,C47)),".",IF(AB47="","",IF(ISERROR(SEARCH($F$2,Séquences!$W$44)),"",AB47))&amp;" "&amp;IF(AC47="","",IF(ISERROR(SEARCH($F$2,Séquences!$W$88)),"",AC47))&amp;" "&amp;IF(AD47="","",IF(ISERROR(SEARCH($F$2,Séquences!$W$131)),"",AD47))&amp;" "&amp;IF(AE47="","",IF(ISERROR(SEARCH($F$2,Séquences!$W$175)),"",AE47))&amp;" "&amp;IF(AF47="","",IF(ISERROR(SEARCH($F$2,Séquences!$W$219)),"",AF47))&amp;" "&amp;IF(AG47="","",IF(ISERROR(SEARCH($F$2,Séquences!$W$263)),"",AG47))&amp;" "&amp;IF(AH47="","",IF(ISERROR(SEARCH($F$2,Séquences!$W$306)),"",AH47))&amp;" "&amp;IF(AI47="","",IF(ISERROR(SEARCH($F$2,Séquences!$W$349)),"",AI47))&amp;" "&amp;IF(AJ47="","",IF(ISERROR(SEARCH($F$2,Séquences!$W$392)),"",AJ47))&amp;" "&amp;IF(AK47="","",IF(ISERROR(SEARCH($F$2,Séquences!$W$435)),"",AK47)))</f>
        <v>.</v>
      </c>
      <c r="G47" s="430" t="str">
        <f>IF(ISERROR(SEARCH($G$3,C47)),".",IF(AB47="","",IF(ISERROR(SEARCH($G$2,Séquences!$W$44)),"",AB47))&amp;" "&amp;IF(AC47="","",IF(ISERROR(SEARCH($G$2,Séquences!$W$88)),"",AC47))&amp;" "&amp;IF(AD47="","",IF(ISERROR(SEARCH($G$2,Séquences!$W$131)),"",AD47))&amp;" "&amp;IF(AE47="","",IF(ISERROR(SEARCH($G$2,Séquences!$W$175)),"",AE47))&amp;" "&amp;IF(AF47="","",IF(ISERROR(SEARCH($G$2,Séquences!$W$219)),"",AF47))&amp;" "&amp;IF(AG47="","",IF(ISERROR(SEARCH($G$2,Séquences!$W$263)),"",AG47))&amp;" "&amp;IF(AH47="","",IF(ISERROR(SEARCH($G$2,Séquences!$W$306)),"",AH47))&amp;" "&amp;IF(AI47="","",IF(ISERROR(SEARCH($G$2,Séquences!$W$349)),"",AI47))&amp;" "&amp;IF(AJ47="","",IF(ISERROR(SEARCH($G$2,Séquences!$W$392)),"",AJ47))&amp;" "&amp;IF(AK47="","",IF(ISERROR(SEARCH($G$2,Séquences!$W$435)),"",AK47)))</f>
        <v>.</v>
      </c>
      <c r="H47" s="430" t="str">
        <f>IF(ISERROR(SEARCH($H$3,C47)),".",IF(AB47="","",IF(ISERROR(SEARCH($H$2,Séquences!$W$44)),"",AB47))&amp;" "&amp;IF(AC47="","",IF(ISERROR(SEARCH($H$2,Séquences!$W$88)),"",AC47))&amp;" "&amp;IF(AD47="","",IF(ISERROR(SEARCH($H$2,Séquences!$W$131)),"",AD47))&amp;" "&amp;IF(AE47="","",IF(ISERROR(SEARCH($H$2,Séquences!$W$175)),"",AE47))&amp;" "&amp;IF(AF47="","",IF(ISERROR(SEARCH($H$2,Séquences!$W$219)),"",AF47))&amp;" "&amp;IF(AG47="","",IF(ISERROR(SEARCH($H$2,Séquences!$W$263)),"",AG47))&amp;" "&amp;IF(AH47="","",IF(ISERROR(SEARCH($H$2,Séquences!$W$306)),"",AH47))&amp;" "&amp;IF(AI47="","",IF(ISERROR(SEARCH($H$2,Séquences!$W$349)),"",AI47))&amp;" "&amp;IF(AJ47="","",IF(ISERROR(SEARCH($H$2,Séquences!$W$392)),"",AJ47))&amp;" "&amp;IF(AK47="","",IF(ISERROR(SEARCH($H$2,Séquences!$W$435)),"",AK47)))</f>
        <v>.</v>
      </c>
      <c r="I47" s="431" t="str">
        <f>IF(ISERROR(SEARCH($I$3,C47)),".",IF(AB47="","",IF(ISERROR(SEARCH($I$2,Séquences!$W$44)),"",AB47))&amp;" "&amp;IF(AC47="","",IF(ISERROR(SEARCH($I$2,Séquences!$W$88)),"",AC47))&amp;" "&amp;IF(AD47="","",IF(ISERROR(SEARCH($I$2,Séquences!$W$131)),"",AD47))&amp;" "&amp;IF(AE47="","",IF(ISERROR(SEARCH($I$2,Séquences!$W$175)),"",AE47))&amp;" "&amp;IF(AF47="","",IF(ISERROR(SEARCH($I$2,Séquences!$W$219)),"",AF47))&amp;" "&amp;IF(AG47="","",IF(ISERROR(SEARCH($I$2,Séquences!$W$263)),"",AG47))&amp;" "&amp;IF(AH47="","",IF(ISERROR(SEARCH($I$2,Séquences!$W$306)),"",AH47))&amp;" "&amp;IF(AI47="","",IF(ISERROR(SEARCH($I$2,Séquences!$W$349)),"",AI47))&amp;" "&amp;IF(AJ47="","",IF(ISERROR(SEARCH($I$2,Séquences!$W$392)),"",AJ47))&amp;" "&amp;IF(AK47="","",IF(ISERROR(SEARCH($I$2,Séquences!$W$435)),"",AK47)))</f>
        <v>.</v>
      </c>
      <c r="J47" s="365" t="str">
        <f>IF(ISERROR(SEARCH($J$3,C47)),".",IF(AB47="","",IF(ISERROR(SEARCH($J$2,Séquences!$W$44)),"",AB47))&amp;" "&amp;IF(AC47="","",IF(ISERROR(SEARCH($J$2,Séquences!$W$88)),"",AC47))&amp;" "&amp;IF(AD47="","",IF(ISERROR(SEARCH($J$2,Séquences!$W$131)),"",AD47))&amp;" "&amp;IF(AE47="","",IF(ISERROR(SEARCH($J$2,Séquences!$W$175)),"",AE47))&amp;" "&amp;IF(AF47="","",IF(ISERROR(SEARCH($J$2,Séquences!$W$219)),"",AF47))&amp;" "&amp;IF(AG47="","",IF(ISERROR(SEARCH($J$2,Séquences!$W$263)),"",AG47))&amp;" "&amp;IF(AH47="","",IF(ISERROR(SEARCH($J$2,Séquences!$W$306)),"",AH47))&amp;" "&amp;IF(AI47="","",IF(ISERROR(SEARCH($J$2,Séquences!$W$349)),"",AI47))&amp;" "&amp;IF(AJ47="","",IF(ISERROR(SEARCH($J$2,Séquences!$W$392)),"",AJ47))&amp;" "&amp;IF(AK47="","",IF(ISERROR(SEARCH($J$2,Séquences!$W$435)),"",AK47)))</f>
        <v>.</v>
      </c>
      <c r="K47" s="430" t="str">
        <f>IF(ISERROR(SEARCH($K$3,C47)),".",IF(AB47="","",IF(ISERROR(SEARCH($K$2,Séquences!$W$44)),"",AB47))&amp;" "&amp;IF(AC47="","",IF(ISERROR(SEARCH($K$2,Séquences!$W$88)),"",AC47))&amp;" "&amp;IF(AD47="","",IF(ISERROR(SEARCH($K$2,Séquences!$W$131)),"",AD47))&amp;" "&amp;IF(AE47="","",IF(ISERROR(SEARCH($K$2,Séquences!$W$175)),"",AE47))&amp;" "&amp;IF(AF47="","",IF(ISERROR(SEARCH($K$2,Séquences!$W$219)),"",AF47))&amp;" "&amp;IF(AG47="","",IF(ISERROR(SEARCH($K$2,Séquences!$W$263)),"",AG47))&amp;" "&amp;IF(AH47="","",IF(ISERROR(SEARCH($K$2,Séquences!$W$306)),"",AH47))&amp;" "&amp;IF(AI47="","",IF(ISERROR(SEARCH($K$2,Séquences!$W$349)),"",AI47))&amp;" "&amp;IF(AJ47="","",IF(ISERROR(SEARCH($K$2,Séquences!$W$392)),"",AJ47))&amp;" "&amp;IF(AK47="","",IF(ISERROR(SEARCH($K$2,Séquences!$W$435)),"",AK47)))</f>
        <v>.</v>
      </c>
      <c r="L47" s="430" t="str">
        <f>IF(ISERROR(SEARCH($L$3,C47)),".",IF(AB47="","",IF(ISERROR(SEARCH($L$2,Séquences!$W$44)),"",AB47))&amp;" "&amp;IF(AC47="","",IF(ISERROR(SEARCH($L$2,Séquences!$W$88)),"",AC47))&amp;" "&amp;IF(AD47="","",IF(ISERROR(SEARCH($L$2,Séquences!$W$131)),"",AD47))&amp;" "&amp;IF(AE47="","",IF(ISERROR(SEARCH($L$2,Séquences!$W$175)),"",AE47))&amp;" "&amp;IF(AF47="","",IF(ISERROR(SEARCH($L$2,Séquences!$W$219)),"",AF47))&amp;" "&amp;IF(AG47="","",IF(ISERROR(SEARCH($L$2,Séquences!$W$263)),"",AG47))&amp;" "&amp;IF(AH47="","",IF(ISERROR(SEARCH($L$2,Séquences!$W$306)),"",AH47))&amp;" "&amp;IF(AI47="","",IF(ISERROR(SEARCH($L$2,Séquences!$W$349)),"",AI47))&amp;" "&amp;IF(AJ47="","",IF(ISERROR(SEARCH($L$2,Séquences!$W$392)),"",AJ47))&amp;" "&amp;IF(AK47="","",IF(ISERROR(SEARCH($L$2,Séquences!$W$435)),"",AK47)))</f>
        <v>.</v>
      </c>
      <c r="M47" s="431" t="str">
        <f>IF(ISERROR(SEARCH($M$3,C47)),".",IF(AB47="","",IF(ISERROR(SEARCH($M$2,Séquences!$W$44)),"",AB47))&amp;" "&amp;IF(AC47="","",IF(ISERROR(SEARCH($M$2,Séquences!$W$88)),"",AC47))&amp;" "&amp;IF(AD47="","",IF(ISERROR(SEARCH($M$2,Séquences!$W$131)),"",AD47))&amp;" "&amp;IF(AE47="","",IF(ISERROR(SEARCH($M$2,Séquences!$W$175)),"",AE47))&amp;" "&amp;IF(AF47="","",IF(ISERROR(SEARCH($M$2,Séquences!$W$219)),"",AF47))&amp;" "&amp;IF(AG47="","",IF(ISERROR(SEARCH($M$2,Séquences!$W$263)),"",AG47))&amp;" "&amp;IF(AH47="","",IF(ISERROR(SEARCH($M$2,Séquences!$W$306)),"",AH47))&amp;" "&amp;IF(AI47="","",IF(ISERROR(SEARCH($M$2,Séquences!$W$349)),"",AI47))&amp;" "&amp;IF(AJ47="","",IF(ISERROR(SEARCH($M$2,Séquences!$W$392)),"",AJ47))&amp;" "&amp;IF(AK47="","",IF(ISERROR(SEARCH($M$2,Séquences!$W$435)),"",AK47)))</f>
        <v>.</v>
      </c>
      <c r="N47" s="365" t="str">
        <f>IF(ISERROR(SEARCH($N$3,C47)),".",IF(AB47="","",IF(ISERROR(SEARCH($N$2,Séquences!$W$44)),"",AB47))&amp;" "&amp;IF(AC47="","",IF(ISERROR(SEARCH($N$2,Séquences!$W$88)),"",AC47))&amp;" "&amp;IF(AD47="","",IF(ISERROR(SEARCH($N$2,Séquences!$W$131)),"",AD47))&amp;" "&amp;IF(AE47="","",IF(ISERROR(SEARCH($N$2,Séquences!$W$175)),"",AE47))&amp;" "&amp;IF(AF47="","",IF(ISERROR(SEARCH($N$2,Séquences!$W$219)),"",AF47))&amp;" "&amp;IF(AG47="","",IF(ISERROR(SEARCH($N$2,Séquences!$W$263)),"",AG47))&amp;" "&amp;IF(AH47="","",IF(ISERROR(SEARCH($N$2,Séquences!$W$306)),"",AH47))&amp;" "&amp;IF(AI47="","",IF(ISERROR(SEARCH($N$2,Séquences!$W$349)),"",AI47))&amp;" "&amp;IF(AJ47="","",IF(ISERROR(SEARCH($N$2,Séquences!$W$392)),"",AJ47))&amp;" "&amp;IF(AK47="","",IF(ISERROR(SEARCH($N$2,Séquences!$W$435)),"",AK47)))</f>
        <v xml:space="preserve">         </v>
      </c>
      <c r="O47" s="430" t="str">
        <f>IF(ISERROR(SEARCH($O$3,C47)),".",IF(AB47="","",IF(ISERROR(SEARCH($O$2,Séquences!$W$44)),"",AB47))&amp;" "&amp;IF(AC47="","",IF(ISERROR(SEARCH($O$2,Séquences!$W$88)),"",AC47))&amp;" "&amp;IF(AD47="","",IF(ISERROR(SEARCH($O$2,Séquences!$W$131)),"",AD47))&amp;" "&amp;IF(AE47="","",IF(ISERROR(SEARCH($O$2,Séquences!$W$175)),"",AE47))&amp;" "&amp;IF(AF47="","",IF(ISERROR(SEARCH($O$2,Séquences!$W$219)),"",AF47))&amp;" "&amp;IF(AG47="","",IF(ISERROR(SEARCH($O$2,Séquences!$W$263)),"",AG47))&amp;" "&amp;IF(AH47="","",IF(ISERROR(SEARCH($O$2,Séquences!$W$306)),"",AH47))&amp;" "&amp;IF(AI47="","",IF(ISERROR(SEARCH($O$2,Séquences!$W$349)),"",AI47))&amp;" "&amp;IF(AJ47="","",IF(ISERROR(SEARCH($O$2,Séquences!$W$392)),"",AJ47))&amp;" "&amp;IF(AK47="","",IF(ISERROR(SEARCH($O$2,Séquences!$W$435)),"",AK47)))</f>
        <v xml:space="preserve">         </v>
      </c>
      <c r="P47" s="430" t="str">
        <f>IF(ISERROR(SEARCH($P$3,C47)),".",IF(AB47="","",IF(ISERROR(SEARCH($P$2,Séquences!$W$44)),"",AB47))&amp;" "&amp;IF(AC47="","",IF(ISERROR(SEARCH($P$2,Séquences!$W$88)),"",AC47))&amp;" "&amp;IF(AD47="","",IF(ISERROR(SEARCH($P$2,Séquences!$W$131)),"",AD47))&amp;" "&amp;IF(AE47="","",IF(ISERROR(SEARCH($P$2,Séquences!$W$175)),"",AE47))&amp;" "&amp;IF(AF47="","",IF(ISERROR(SEARCH($P$2,Séquences!$W$219)),"",AF47))&amp;" "&amp;IF(AG47="","",IF(ISERROR(SEARCH($P$2,Séquences!$W$263)),"",AG47))&amp;" "&amp;IF(AH47="","",IF(ISERROR(SEARCH($P$2,Séquences!$W$306)),"",AH47))&amp;" "&amp;IF(AI47="","",IF(ISERROR(SEARCH($P$2,Séquences!$W$349)),"",AI47))&amp;" "&amp;IF(AJ47="","",IF(ISERROR(SEARCH($P$2,Séquences!$W$392)),"",AJ47))&amp;" "&amp;IF(AK47="","",IF(ISERROR(SEARCH($P$2,Séquences!$W$435)),"",AK47)))</f>
        <v>.</v>
      </c>
      <c r="Q47" s="431" t="str">
        <f>IF(ISERROR(SEARCH($Q$3,C47)),".",IF(AB47="","",IF(ISERROR(SEARCH($Q$2,Séquences!$W$44)),"",AB47))&amp;" "&amp;IF(AC47="","",IF(ISERROR(SEARCH($Q$2,Séquences!$W$88)),"",AC47))&amp;" "&amp;IF(AD47="","",IF(ISERROR(SEARCH($Q$2,Séquences!$W$131)),"",AD47))&amp;" "&amp;IF(AE47="","",IF(ISERROR(SEARCH($Q$2,Séquences!$W$175)),"",AE47))&amp;" "&amp;IF(AF47="","",IF(ISERROR(SEARCH($Q$2,Séquences!$W$219)),"",AF47))&amp;" "&amp;IF(AG47="","",IF(ISERROR(SEARCH($Q$2,Séquences!$W$263)),"",AG47))&amp;" "&amp;IF(AH47="","",IF(ISERROR(SEARCH($Q$2,Séquences!$W$306)),"",AH47))&amp;" "&amp;IF(AI47="","",IF(ISERROR(SEARCH($Q$2,Séquences!$W$349)),"",AI47))&amp;" "&amp;IF(AJ47="","",IF(ISERROR(SEARCH($Q$2,Séquences!$W$392)),"",AJ47))&amp;" "&amp;IF(AK47="","",IF(ISERROR(SEARCH($Q$2,Séquences!$W$435)),"",AK47)))</f>
        <v>.</v>
      </c>
      <c r="R47" s="365" t="str">
        <f>IF(ISERROR(SEARCH($R$3,C47)),".",IF(AB47="","",IF(ISERROR(SEARCH($R$2,Séquences!$W$44)),"",AB47))&amp;" "&amp;IF(AC47="","",IF(ISERROR(SEARCH($R$2,Séquences!$W$88)),"",AC47))&amp;" "&amp;IF(AD47="","",IF(ISERROR(SEARCH($R$2,Séquences!$W$131)),"",AD47))&amp;" "&amp;IF(AE47="","",IF(ISERROR(SEARCH($R$2,Séquences!$W$175)),"",AE47))&amp;" "&amp;IF(AF47="","",IF(ISERROR(SEARCH($R$2,Séquences!$W$219)),"",AF47))&amp;" "&amp;IF(AG47="","",IF(ISERROR(SEARCH($R$2,Séquences!$W$263)),"",AG47))&amp;" "&amp;IF(AH47="","",IF(ISERROR(SEARCH($R$2,Séquences!$W$306)),"",AH47))&amp;" "&amp;IF(AI47="","",IF(ISERROR(SEARCH($R$2,Séquences!$W$349)),"",AI47))&amp;" "&amp;IF(AJ47="","",IF(ISERROR(SEARCH($R$2,Séquences!$W$392)),"",AJ47))&amp;" "&amp;IF(AK47="","",IF(ISERROR(SEARCH($R$2,Séquences!$W$435)),"",AK47)))</f>
        <v>.</v>
      </c>
      <c r="S47" s="430" t="str">
        <f>IF(ISERROR(SEARCH($S$3,C47)),".",IF(AB47="","",IF(ISERROR(SEARCH($S$2,Séquences!$W$44)),"",AB47))&amp;" "&amp;IF(AC47="","",IF(ISERROR(SEARCH($S$2,Séquences!$W$88)),"",AC47))&amp;" "&amp;IF(AD47="","",IF(ISERROR(SEARCH($S$2,Séquences!$W$131)),"",AD47))&amp;" "&amp;IF(AE47="","",IF(ISERROR(SEARCH($S$2,Séquences!$W$175)),"",AE47))&amp;" "&amp;IF(AF47="","",IF(ISERROR(SEARCH($S$2,Séquences!$W$219)),"",AF47))&amp;" "&amp;IF(AG47="","",IF(ISERROR(SEARCH($S$2,Séquences!$W$263)),"",AG47))&amp;" "&amp;IF(AH47="","",IF(ISERROR(SEARCH($S$2,Séquences!$W$306)),"",AH47))&amp;" "&amp;IF(AI47="","",IF(ISERROR(SEARCH($S$2,Séquences!$W$349)),"",AI47))&amp;" "&amp;IF(AJ47="","",IF(ISERROR(SEARCH($S$2,Séquences!$W$392)),"",AJ47))&amp;" "&amp;IF(AK47="","",IF(ISERROR(SEARCH($S$2,Séquences!$W$435)),"",AK47)))</f>
        <v>.</v>
      </c>
      <c r="T47" s="431" t="str">
        <f>IF(ISERROR(SEARCH($T$3,C47)),".",IF(AB47="","",IF(ISERROR(SEARCH($T$2,Séquences!$W$44)),"",AB47))&amp;" "&amp;IF(AC47="","",IF(ISERROR(SEARCH($T$2,Séquences!$W$88)),"",AC47))&amp;" "&amp;IF(AD47="","",IF(ISERROR(SEARCH($T$2,Séquences!$W$131)),"",AD47))&amp;" "&amp;IF(AE47="","",IF(ISERROR(SEARCH($T$2,Séquences!$W$175)),"",AE47))&amp;" "&amp;IF(AF47="","",IF(ISERROR(SEARCH($T$2,Séquences!$W$219)),"",AF47))&amp;" "&amp;IF(AG47="","",IF(ISERROR(SEARCH($T$2,Séquences!$W$263)),"",AG47))&amp;" "&amp;IF(AH47="","",IF(ISERROR(SEARCH($T$2,Séquences!$W$306)),"",AH47))&amp;" "&amp;IF(AI47="","",IF(ISERROR(SEARCH($T$2,Séquences!$W$349)),"",AI47))&amp;" "&amp;IF(AJ47="","",IF(ISERROR(SEARCH($T$2,Séquences!$W$392)),"",AJ47))&amp;" "&amp;IF(AK47="","",IF(ISERROR(SEARCH($T$2,Séquences!$W$435)),"",AK47)))</f>
        <v>.</v>
      </c>
      <c r="U47" s="365" t="str">
        <f>IF(ISERROR(SEARCH($U$3,C47)),".",IF(AB47="","",IF(ISERROR(SEARCH($U$2,Séquences!$W$44)),"",AB47))&amp;" "&amp;IF(AC47="","",IF(ISERROR(SEARCH($U$2,Séquences!$W$88)),"",AC47))&amp;" "&amp;IF(AD47="","",IF(ISERROR(SEARCH($U$2,Séquences!$W$131)),"",AD47))&amp;" "&amp;IF(AE47="","",IF(ISERROR(SEARCH($U$2,Séquences!$W$175)),"",AE47))&amp;" "&amp;IF(AF47="","",IF(ISERROR(SEARCH($U$2,Séquences!$W$219)),"",AF47))&amp;" "&amp;IF(AG47="","",IF(ISERROR(SEARCH($U$2,Séquences!$W$263)),"",AG47))&amp;" "&amp;IF(AH47="","",IF(ISERROR(SEARCH($U$2,Séquences!$W$306)),"",AH47))&amp;" "&amp;IF(AI47="","",IF(ISERROR(SEARCH($U$2,Séquences!$W$349)),"",AI47))&amp;" "&amp;IF(AJ47="","",IF(ISERROR(SEARCH($U$2,Séquences!$W$392)),"",AJ47))&amp;" "&amp;IF(AK47="","",IF(ISERROR(SEARCH($U$2,Séquences!$W$435)),"",AK47)))</f>
        <v>.</v>
      </c>
      <c r="V47" s="430" t="str">
        <f>IF(ISERROR(SEARCH($V$3,C47)),".",IF(AB47="","",IF(ISERROR(SEARCH($V$2,Séquences!$W$44)),"",AB47))&amp;" "&amp;IF(AC47="","",IF(ISERROR(SEARCH($V$2,Séquences!$W$88)),"",AC47))&amp;" "&amp;IF(AD47="","",IF(ISERROR(SEARCH($V$2,Séquences!$W$131)),"",AD47))&amp;" "&amp;IF(AE47="","",IF(ISERROR(SEARCH($V$2,Séquences!$W$175)),"",AE47))&amp;" "&amp;IF(AF47="","",IF(ISERROR(SEARCH($V$2,Séquences!$W$219)),"",AF47))&amp;" "&amp;IF(AG47="","",IF(ISERROR(SEARCH($V$2,Séquences!$W$263)),"",AG47))&amp;" "&amp;IF(AH47="","",IF(ISERROR(SEARCH($V$2,Séquences!$W$306)),"",AH47))&amp;" "&amp;IF(AI47="","",IF(ISERROR(SEARCH($V$2,Séquences!$W$349)),"",AI47))&amp;" "&amp;IF(AJ47="","",IF(ISERROR(SEARCH($V$2,Séquences!$W$392)),"",AJ47))&amp;" "&amp;IF(AK47="","",IF(ISERROR(SEARCH($V$2,Séquences!$W$435)),"",AK47)))</f>
        <v>.</v>
      </c>
      <c r="W47" s="431" t="str">
        <f>IF(ISERROR(SEARCH($W$3,C47)),".",IF(AB47="","",IF(ISERROR(SEARCH($W$2,Séquences!$W$44)),"",AB47))&amp;" "&amp;IF(AC47="","",IF(ISERROR(SEARCH($W$2,Séquences!$W$88)),"",AC47))&amp;" "&amp;IF(AD47="","",IF(ISERROR(SEARCH($W$2,Séquences!$W$131)),"",AD47))&amp;" "&amp;IF(AE47="","",IF(ISERROR(SEARCH($W$2,Séquences!$W$175)),"",AE47))&amp;" "&amp;IF(AF47="","",IF(ISERROR(SEARCH($W$2,Séquences!$W$219)),"",AF47))&amp;" "&amp;IF(AG47="","",IF(ISERROR(SEARCH($W$2,Séquences!$W$263)),"",AG47))&amp;" "&amp;IF(AH47="","",IF(ISERROR(SEARCH($W$2,Séquences!$W$306)),"",AH47))&amp;" "&amp;IF(AI47="","",IF(ISERROR(SEARCH($W$2,Séquences!$W$349)),"",AI47))&amp;" "&amp;IF(AJ47="","",IF(ISERROR(SEARCH($W$2,Séquences!$W$392)),"",AJ47))&amp;" "&amp;IF(AK47="","",IF(ISERROR(SEARCH($W$2,Séquences!$W$435)),"",AK47)))</f>
        <v>.</v>
      </c>
      <c r="X47" s="365" t="str">
        <f>IF(ISERROR(SEARCH($X$3,C47)),".",IF(AB47="","",IF(ISERROR(SEARCH($X$2,Séquences!$W$44)),"",AB47))&amp;" "&amp;IF(AC47="","",IF(ISERROR(SEARCH($X$2,Séquences!$W$88)),"",AC47))&amp;" "&amp;IF(AD47="","",IF(ISERROR(SEARCH($X$2,Séquences!$W$131)),"",AD47))&amp;" "&amp;IF(AE47="","",IF(ISERROR(SEARCH($X$2,Séquences!$W$175)),"",AE47))&amp;" "&amp;IF(AF47="","",IF(ISERROR(SEARCH($X$2,Séquences!$W$219)),"",AF47))&amp;" "&amp;IF(AG47="","",IF(ISERROR(SEARCH($X$2,Séquences!$W$263)),"",AG47))&amp;" "&amp;IF(AH47="","",IF(ISERROR(SEARCH($X$2,Séquences!$W$306)),"",AH47))&amp;" "&amp;IF(AI47="","",IF(ISERROR(SEARCH($X$2,Séquences!$W$349)),"",AI47))&amp;" "&amp;IF(AJ47="","",IF(ISERROR(SEARCH($X$2,Séquences!$W$392)),"",AJ47))&amp;" "&amp;IF(AK47="","",IF(ISERROR(SEARCH($X$2,Séquences!$W$435)),"",AK47)))</f>
        <v>.</v>
      </c>
      <c r="Y47" s="430" t="str">
        <f>IF(ISERROR(SEARCH($Y$3,C47)),".",IF(AB47="","",IF(ISERROR(SEARCH($Y$2,Séquences!$W$44)),"",AB47))&amp;" "&amp;IF(AC47="","",IF(ISERROR(SEARCH($Y$2,Séquences!$W$88)),"",AC47))&amp;" "&amp;IF(AD47="","",IF(ISERROR(SEARCH($Y$2,Séquences!$W$131)),"",AD47))&amp;" "&amp;IF(AE47="","",IF(ISERROR(SEARCH($Y$2,Séquences!$W$175)),"",AE47))&amp;" "&amp;IF(AF47="","",IF(ISERROR(SEARCH($Y$2,Séquences!$W$219)),"",AF47))&amp;" "&amp;IF(AG47="","",IF(ISERROR(SEARCH($Y$2,Séquences!$W$263)),"",AG47))&amp;" "&amp;IF(AH47="","",IF(ISERROR(SEARCH($Y$2,Séquences!$W$306)),"",AH47))&amp;" "&amp;IF(AI47="","",IF(ISERROR(SEARCH($Y$2,Séquences!$W$349)),"",AI47))&amp;" "&amp;IF(AJ47="","",IF(ISERROR(SEARCH($Y$2,Séquences!$W$392)),"",AJ47))&amp;" "&amp;IF(AK47="","",IF(ISERROR(SEARCH($Y$2,Séquences!$W$435)),"",AK47)))</f>
        <v>.</v>
      </c>
      <c r="Z47" s="430" t="str">
        <f>IF(ISERROR(SEARCH($Z$3,C47)),".",IF(AB47="","",IF(ISERROR(SEARCH($Z$2,Séquences!$W$44)),"",AB47))&amp;" "&amp;IF(AC47="","",IF(ISERROR(SEARCH($Z$2,Séquences!$W$88)),"",AC47))&amp;" "&amp;IF(AD47="","",IF(ISERROR(SEARCH($Z$2,Séquences!$W$131)),"",AD47))&amp;" "&amp;IF(AE47="","",IF(ISERROR(SEARCH($Z$2,Séquences!$W$175)),"",AE47))&amp;" "&amp;IF(AF47="","",IF(ISERROR(SEARCH($Z$2,Séquences!$W$219)),"",AF47))&amp;" "&amp;IF(AG47="","",IF(ISERROR(SEARCH($Z$2,Séquences!$W$263)),"",AG47))&amp;" "&amp;IF(AH47="","",IF(ISERROR(SEARCH($Z$2,Séquences!$W$306)),"",AH47))&amp;" "&amp;IF(AI47="","",IF(ISERROR(SEARCH($Z$2,Séquences!$W$349)),"",AI47))&amp;" "&amp;IF(AJ47="","",IF(ISERROR(SEARCH($Z$2,Séquences!$W$392)),"",AJ47))&amp;" "&amp;IF(AK47="","",IF(ISERROR(SEARCH($Z$2,Séquences!$W$435)),"",AK47)))</f>
        <v>.</v>
      </c>
      <c r="AA47" s="206">
        <f t="shared" si="3"/>
        <v>22</v>
      </c>
      <c r="AB47" s="207" t="str">
        <f>IF(ISERROR(SEARCH($A$45,Séquences!$W$44)),"",IF(ISERROR(SEARCH(A47,Séquences!$W$44)),"",Séquences!$X$44))</f>
        <v/>
      </c>
      <c r="AC47" s="207" t="str">
        <f>IF(ISERROR(SEARCH($A$45,Séquences!$W$88)),"",IF(ISERROR(SEARCH(A47,Séquences!$W$88)),"",Séquences!$X$88))</f>
        <v/>
      </c>
      <c r="AD47" s="207" t="str">
        <f>IF(ISERROR(SEARCH($A$45,Séquences!$W$131)),"",IF(ISERROR(SEARCH(A47,Séquences!$W$131)),"",Séquences!$X$131))</f>
        <v/>
      </c>
      <c r="AE47" s="207" t="str">
        <f>IF(ISERROR(SEARCH($A$45,Séquences!$W$175)),"",IF(ISERROR(SEARCH(A47,Séquences!$W$175)),"",Séquences!$X$175))</f>
        <v/>
      </c>
      <c r="AF47" s="207" t="str">
        <f>IF(ISERROR(SEARCH($A$45,Séquences!$W$263)),"",IF(ISERROR(SEARCH(A47,Séquences!$W$263)),"",Séquences!$X$263))</f>
        <v/>
      </c>
      <c r="AG47" s="207" t="str">
        <f>IF(ISERROR(SEARCH($A$45,Séquences!$W$263)),"",IF(ISERROR(SEARCH(A47,Séquences!$W$263)),"",Séquences!$X$326))</f>
        <v/>
      </c>
      <c r="AH47" s="207" t="str">
        <f>IF(ISERROR(SEARCH($A$45,Séquences!$W$349)),"",IF(ISERROR(SEARCH(A47,Séquences!$W$349)),"",Séquences!$X$349))</f>
        <v/>
      </c>
      <c r="AI47" s="207" t="str">
        <f>IF(ISERROR(SEARCH($A$45,Séquences!$W$392)),"",IF(ISERROR(SEARCH(A47,Séquences!$W$392)),"",Séquences!$X$392))</f>
        <v/>
      </c>
      <c r="AJ47" s="207" t="str">
        <f>IF(ISERROR(SEARCH($A$45,Séquences!$W$435)),"",IF(ISERROR(SEARCH(B47,Séquences!$W$435)),"",Séquences!$X$435))</f>
        <v/>
      </c>
    </row>
    <row r="48" spans="1:368" ht="39" customHeight="1">
      <c r="A48" s="212" t="s">
        <v>861</v>
      </c>
      <c r="B48" s="209" t="s">
        <v>84</v>
      </c>
      <c r="C48" s="345" t="str">
        <f>'Objectifs et Compétences'!I43</f>
        <v xml:space="preserve">3.1. / 3.2. / 3.3. / 5.2. </v>
      </c>
      <c r="D48" s="208" t="s">
        <v>835</v>
      </c>
      <c r="E48" s="429" t="str">
        <f>IF(ISERROR(SEARCH($E$3,C48)),".",IF(AB48="","",IF(ISERROR(SEARCH($E$2,Séquences!$W$44)),"",AB48))&amp;" "&amp;IF(AC48="","",IF(ISERROR(SEARCH($E$2,Séquences!$W$88)),"",AC48))&amp;" "&amp;IF(AD48="","",IF(ISERROR(SEARCH($E$2,Séquences!$W$131)),"",AD48))&amp;" "&amp;IF(AE48="","",IF(ISERROR(SEARCH($E$2,Séquences!$W$175)),"",AE48))&amp;" "&amp;IF(AF48="","",IF(ISERROR(SEARCH($E$2,Séquences!$W$219)),"",AF48))&amp;" "&amp;IF(AG48="","",IF(ISERROR(SEARCH($E$2,Séquences!$W$263)),"",AG48))&amp;" "&amp;IF(AH48="","",IF(ISERROR(SEARCH($E$2,Séquences!$W$306)),"",AH48))&amp;" "&amp;IF(AI48="","",IF(ISERROR(SEARCH($E$2,Séquences!$W$349)),"",AI48))&amp;" "&amp;IF(AJ48="","",IF(ISERROR(SEARCH($E$2,Séquences!$W$392)),"",AJ48))&amp;" "&amp;IF(AK48="","",IF(ISERROR(SEARCH($E$2,Séquences!$W$435)),"",AK48)))</f>
        <v>.</v>
      </c>
      <c r="F48" s="430" t="str">
        <f>IF(ISERROR(SEARCH($F$3,C48)),".",IF(AB48="","",IF(ISERROR(SEARCH($F$2,Séquences!$W$44)),"",AB48))&amp;" "&amp;IF(AC48="","",IF(ISERROR(SEARCH($F$2,Séquences!$W$88)),"",AC48))&amp;" "&amp;IF(AD48="","",IF(ISERROR(SEARCH($F$2,Séquences!$W$131)),"",AD48))&amp;" "&amp;IF(AE48="","",IF(ISERROR(SEARCH($F$2,Séquences!$W$175)),"",AE48))&amp;" "&amp;IF(AF48="","",IF(ISERROR(SEARCH($F$2,Séquences!$W$219)),"",AF48))&amp;" "&amp;IF(AG48="","",IF(ISERROR(SEARCH($F$2,Séquences!$W$263)),"",AG48))&amp;" "&amp;IF(AH48="","",IF(ISERROR(SEARCH($F$2,Séquences!$W$306)),"",AH48))&amp;" "&amp;IF(AI48="","",IF(ISERROR(SEARCH($F$2,Séquences!$W$349)),"",AI48))&amp;" "&amp;IF(AJ48="","",IF(ISERROR(SEARCH($F$2,Séquences!$W$392)),"",AJ48))&amp;" "&amp;IF(AK48="","",IF(ISERROR(SEARCH($F$2,Séquences!$W$435)),"",AK48)))</f>
        <v>.</v>
      </c>
      <c r="G48" s="430" t="str">
        <f>IF(ISERROR(SEARCH($G$3,C48)),".",IF(AB48="","",IF(ISERROR(SEARCH($G$2,Séquences!$W$44)),"",AB48))&amp;" "&amp;IF(AC48="","",IF(ISERROR(SEARCH($G$2,Séquences!$W$88)),"",AC48))&amp;" "&amp;IF(AD48="","",IF(ISERROR(SEARCH($G$2,Séquences!$W$131)),"",AD48))&amp;" "&amp;IF(AE48="","",IF(ISERROR(SEARCH($G$2,Séquences!$W$175)),"",AE48))&amp;" "&amp;IF(AF48="","",IF(ISERROR(SEARCH($G$2,Séquences!$W$219)),"",AF48))&amp;" "&amp;IF(AG48="","",IF(ISERROR(SEARCH($G$2,Séquences!$W$263)),"",AG48))&amp;" "&amp;IF(AH48="","",IF(ISERROR(SEARCH($G$2,Séquences!$W$306)),"",AH48))&amp;" "&amp;IF(AI48="","",IF(ISERROR(SEARCH($G$2,Séquences!$W$349)),"",AI48))&amp;" "&amp;IF(AJ48="","",IF(ISERROR(SEARCH($G$2,Séquences!$W$392)),"",AJ48))&amp;" "&amp;IF(AK48="","",IF(ISERROR(SEARCH($G$2,Séquences!$W$435)),"",AK48)))</f>
        <v>.</v>
      </c>
      <c r="H48" s="430" t="str">
        <f>IF(ISERROR(SEARCH($H$3,C48)),".",IF(AB48="","",IF(ISERROR(SEARCH($H$2,Séquences!$W$44)),"",AB48))&amp;" "&amp;IF(AC48="","",IF(ISERROR(SEARCH($H$2,Séquences!$W$88)),"",AC48))&amp;" "&amp;IF(AD48="","",IF(ISERROR(SEARCH($H$2,Séquences!$W$131)),"",AD48))&amp;" "&amp;IF(AE48="","",IF(ISERROR(SEARCH($H$2,Séquences!$W$175)),"",AE48))&amp;" "&amp;IF(AF48="","",IF(ISERROR(SEARCH($H$2,Séquences!$W$219)),"",AF48))&amp;" "&amp;IF(AG48="","",IF(ISERROR(SEARCH($H$2,Séquences!$W$263)),"",AG48))&amp;" "&amp;IF(AH48="","",IF(ISERROR(SEARCH($H$2,Séquences!$W$306)),"",AH48))&amp;" "&amp;IF(AI48="","",IF(ISERROR(SEARCH($H$2,Séquences!$W$349)),"",AI48))&amp;" "&amp;IF(AJ48="","",IF(ISERROR(SEARCH($H$2,Séquences!$W$392)),"",AJ48))&amp;" "&amp;IF(AK48="","",IF(ISERROR(SEARCH($H$2,Séquences!$W$435)),"",AK48)))</f>
        <v>.</v>
      </c>
      <c r="I48" s="431" t="str">
        <f>IF(ISERROR(SEARCH($I$3,C48)),".",IF(AB48="","",IF(ISERROR(SEARCH($I$2,Séquences!$W$44)),"",AB48))&amp;" "&amp;IF(AC48="","",IF(ISERROR(SEARCH($I$2,Séquences!$W$88)),"",AC48))&amp;" "&amp;IF(AD48="","",IF(ISERROR(SEARCH($I$2,Séquences!$W$131)),"",AD48))&amp;" "&amp;IF(AE48="","",IF(ISERROR(SEARCH($I$2,Séquences!$W$175)),"",AE48))&amp;" "&amp;IF(AF48="","",IF(ISERROR(SEARCH($I$2,Séquences!$W$219)),"",AF48))&amp;" "&amp;IF(AG48="","",IF(ISERROR(SEARCH($I$2,Séquences!$W$263)),"",AG48))&amp;" "&amp;IF(AH48="","",IF(ISERROR(SEARCH($I$2,Séquences!$W$306)),"",AH48))&amp;" "&amp;IF(AI48="","",IF(ISERROR(SEARCH($I$2,Séquences!$W$349)),"",AI48))&amp;" "&amp;IF(AJ48="","",IF(ISERROR(SEARCH($I$2,Séquences!$W$392)),"",AJ48))&amp;" "&amp;IF(AK48="","",IF(ISERROR(SEARCH($I$2,Séquences!$W$435)),"",AK48)))</f>
        <v>.</v>
      </c>
      <c r="J48" s="365" t="str">
        <f>IF(ISERROR(SEARCH($J$3,C48)),".",IF(AB48="","",IF(ISERROR(SEARCH($J$2,Séquences!$W$44)),"",AB48))&amp;" "&amp;IF(AC48="","",IF(ISERROR(SEARCH($J$2,Séquences!$W$88)),"",AC48))&amp;" "&amp;IF(AD48="","",IF(ISERROR(SEARCH($J$2,Séquences!$W$131)),"",AD48))&amp;" "&amp;IF(AE48="","",IF(ISERROR(SEARCH($J$2,Séquences!$W$175)),"",AE48))&amp;" "&amp;IF(AF48="","",IF(ISERROR(SEARCH($J$2,Séquences!$W$219)),"",AF48))&amp;" "&amp;IF(AG48="","",IF(ISERROR(SEARCH($J$2,Séquences!$W$263)),"",AG48))&amp;" "&amp;IF(AH48="","",IF(ISERROR(SEARCH($J$2,Séquences!$W$306)),"",AH48))&amp;" "&amp;IF(AI48="","",IF(ISERROR(SEARCH($J$2,Séquences!$W$349)),"",AI48))&amp;" "&amp;IF(AJ48="","",IF(ISERROR(SEARCH($J$2,Séquences!$W$392)),"",AJ48))&amp;" "&amp;IF(AK48="","",IF(ISERROR(SEARCH($J$2,Séquences!$W$435)),"",AK48)))</f>
        <v>.</v>
      </c>
      <c r="K48" s="430" t="str">
        <f>IF(ISERROR(SEARCH($K$3,C48)),".",IF(AB48="","",IF(ISERROR(SEARCH($K$2,Séquences!$W$44)),"",AB48))&amp;" "&amp;IF(AC48="","",IF(ISERROR(SEARCH($K$2,Séquences!$W$88)),"",AC48))&amp;" "&amp;IF(AD48="","",IF(ISERROR(SEARCH($K$2,Séquences!$W$131)),"",AD48))&amp;" "&amp;IF(AE48="","",IF(ISERROR(SEARCH($K$2,Séquences!$W$175)),"",AE48))&amp;" "&amp;IF(AF48="","",IF(ISERROR(SEARCH($K$2,Séquences!$W$219)),"",AF48))&amp;" "&amp;IF(AG48="","",IF(ISERROR(SEARCH($K$2,Séquences!$W$263)),"",AG48))&amp;" "&amp;IF(AH48="","",IF(ISERROR(SEARCH($K$2,Séquences!$W$306)),"",AH48))&amp;" "&amp;IF(AI48="","",IF(ISERROR(SEARCH($K$2,Séquences!$W$349)),"",AI48))&amp;" "&amp;IF(AJ48="","",IF(ISERROR(SEARCH($K$2,Séquences!$W$392)),"",AJ48))&amp;" "&amp;IF(AK48="","",IF(ISERROR(SEARCH($K$2,Séquences!$W$435)),"",AK48)))</f>
        <v>.</v>
      </c>
      <c r="L48" s="430" t="str">
        <f>IF(ISERROR(SEARCH($L$3,C48)),".",IF(AB48="","",IF(ISERROR(SEARCH($L$2,Séquences!$W$44)),"",AB48))&amp;" "&amp;IF(AC48="","",IF(ISERROR(SEARCH($L$2,Séquences!$W$88)),"",AC48))&amp;" "&amp;IF(AD48="","",IF(ISERROR(SEARCH($L$2,Séquences!$W$131)),"",AD48))&amp;" "&amp;IF(AE48="","",IF(ISERROR(SEARCH($L$2,Séquences!$W$175)),"",AE48))&amp;" "&amp;IF(AF48="","",IF(ISERROR(SEARCH($L$2,Séquences!$W$219)),"",AF48))&amp;" "&amp;IF(AG48="","",IF(ISERROR(SEARCH($L$2,Séquences!$W$263)),"",AG48))&amp;" "&amp;IF(AH48="","",IF(ISERROR(SEARCH($L$2,Séquences!$W$306)),"",AH48))&amp;" "&amp;IF(AI48="","",IF(ISERROR(SEARCH($L$2,Séquences!$W$349)),"",AI48))&amp;" "&amp;IF(AJ48="","",IF(ISERROR(SEARCH($L$2,Séquences!$W$392)),"",AJ48))&amp;" "&amp;IF(AK48="","",IF(ISERROR(SEARCH($L$2,Séquences!$W$435)),"",AK48)))</f>
        <v>.</v>
      </c>
      <c r="M48" s="431" t="str">
        <f>IF(ISERROR(SEARCH($M$3,C48)),".",IF(AB48="","",IF(ISERROR(SEARCH($M$2,Séquences!$W$44)),"",AB48))&amp;" "&amp;IF(AC48="","",IF(ISERROR(SEARCH($M$2,Séquences!$W$88)),"",AC48))&amp;" "&amp;IF(AD48="","",IF(ISERROR(SEARCH($M$2,Séquences!$W$131)),"",AD48))&amp;" "&amp;IF(AE48="","",IF(ISERROR(SEARCH($M$2,Séquences!$W$175)),"",AE48))&amp;" "&amp;IF(AF48="","",IF(ISERROR(SEARCH($M$2,Séquences!$W$219)),"",AF48))&amp;" "&amp;IF(AG48="","",IF(ISERROR(SEARCH($M$2,Séquences!$W$263)),"",AG48))&amp;" "&amp;IF(AH48="","",IF(ISERROR(SEARCH($M$2,Séquences!$W$306)),"",AH48))&amp;" "&amp;IF(AI48="","",IF(ISERROR(SEARCH($M$2,Séquences!$W$349)),"",AI48))&amp;" "&amp;IF(AJ48="","",IF(ISERROR(SEARCH($M$2,Séquences!$W$392)),"",AJ48))&amp;" "&amp;IF(AK48="","",IF(ISERROR(SEARCH($M$2,Séquences!$W$435)),"",AK48)))</f>
        <v>.</v>
      </c>
      <c r="N48" s="365" t="str">
        <f>IF(ISERROR(SEARCH($N$3,C48)),".",IF(AB48="","",IF(ISERROR(SEARCH($N$2,Séquences!$W$44)),"",AB48))&amp;" "&amp;IF(AC48="","",IF(ISERROR(SEARCH($N$2,Séquences!$W$88)),"",AC48))&amp;" "&amp;IF(AD48="","",IF(ISERROR(SEARCH($N$2,Séquences!$W$131)),"",AD48))&amp;" "&amp;IF(AE48="","",IF(ISERROR(SEARCH($N$2,Séquences!$W$175)),"",AE48))&amp;" "&amp;IF(AF48="","",IF(ISERROR(SEARCH($N$2,Séquences!$W$219)),"",AF48))&amp;" "&amp;IF(AG48="","",IF(ISERROR(SEARCH($N$2,Séquences!$W$263)),"",AG48))&amp;" "&amp;IF(AH48="","",IF(ISERROR(SEARCH($N$2,Séquences!$W$306)),"",AH48))&amp;" "&amp;IF(AI48="","",IF(ISERROR(SEARCH($N$2,Séquences!$W$349)),"",AI48))&amp;" "&amp;IF(AJ48="","",IF(ISERROR(SEARCH($N$2,Séquences!$W$392)),"",AJ48))&amp;" "&amp;IF(AK48="","",IF(ISERROR(SEARCH($N$2,Séquences!$W$435)),"",AK48)))</f>
        <v xml:space="preserve">         </v>
      </c>
      <c r="O48" s="430" t="str">
        <f>IF(ISERROR(SEARCH($O$3,C48)),".",IF(AB48="","",IF(ISERROR(SEARCH($O$2,Séquences!$W$44)),"",AB48))&amp;" "&amp;IF(AC48="","",IF(ISERROR(SEARCH($O$2,Séquences!$W$88)),"",AC48))&amp;" "&amp;IF(AD48="","",IF(ISERROR(SEARCH($O$2,Séquences!$W$131)),"",AD48))&amp;" "&amp;IF(AE48="","",IF(ISERROR(SEARCH($O$2,Séquences!$W$175)),"",AE48))&amp;" "&amp;IF(AF48="","",IF(ISERROR(SEARCH($O$2,Séquences!$W$219)),"",AF48))&amp;" "&amp;IF(AG48="","",IF(ISERROR(SEARCH($O$2,Séquences!$W$263)),"",AG48))&amp;" "&amp;IF(AH48="","",IF(ISERROR(SEARCH($O$2,Séquences!$W$306)),"",AH48))&amp;" "&amp;IF(AI48="","",IF(ISERROR(SEARCH($O$2,Séquences!$W$349)),"",AI48))&amp;" "&amp;IF(AJ48="","",IF(ISERROR(SEARCH($O$2,Séquences!$W$392)),"",AJ48))&amp;" "&amp;IF(AK48="","",IF(ISERROR(SEARCH($O$2,Séquences!$W$435)),"",AK48)))</f>
        <v xml:space="preserve">         </v>
      </c>
      <c r="P48" s="430" t="str">
        <f>IF(ISERROR(SEARCH($P$3,C48)),".",IF(AB48="","",IF(ISERROR(SEARCH($P$2,Séquences!$W$44)),"",AB48))&amp;" "&amp;IF(AC48="","",IF(ISERROR(SEARCH($P$2,Séquences!$W$88)),"",AC48))&amp;" "&amp;IF(AD48="","",IF(ISERROR(SEARCH($P$2,Séquences!$W$131)),"",AD48))&amp;" "&amp;IF(AE48="","",IF(ISERROR(SEARCH($P$2,Séquences!$W$175)),"",AE48))&amp;" "&amp;IF(AF48="","",IF(ISERROR(SEARCH($P$2,Séquences!$W$219)),"",AF48))&amp;" "&amp;IF(AG48="","",IF(ISERROR(SEARCH($P$2,Séquences!$W$263)),"",AG48))&amp;" "&amp;IF(AH48="","",IF(ISERROR(SEARCH($P$2,Séquences!$W$306)),"",AH48))&amp;" "&amp;IF(AI48="","",IF(ISERROR(SEARCH($P$2,Séquences!$W$349)),"",AI48))&amp;" "&amp;IF(AJ48="","",IF(ISERROR(SEARCH($P$2,Séquences!$W$392)),"",AJ48))&amp;" "&amp;IF(AK48="","",IF(ISERROR(SEARCH($P$2,Séquences!$W$435)),"",AK48)))</f>
        <v xml:space="preserve">         </v>
      </c>
      <c r="Q48" s="431" t="str">
        <f>IF(ISERROR(SEARCH($Q$3,C48)),".",IF(AB48="","",IF(ISERROR(SEARCH($Q$2,Séquences!$W$44)),"",AB48))&amp;" "&amp;IF(AC48="","",IF(ISERROR(SEARCH($Q$2,Séquences!$W$88)),"",AC48))&amp;" "&amp;IF(AD48="","",IF(ISERROR(SEARCH($Q$2,Séquences!$W$131)),"",AD48))&amp;" "&amp;IF(AE48="","",IF(ISERROR(SEARCH($Q$2,Séquences!$W$175)),"",AE48))&amp;" "&amp;IF(AF48="","",IF(ISERROR(SEARCH($Q$2,Séquences!$W$219)),"",AF48))&amp;" "&amp;IF(AG48="","",IF(ISERROR(SEARCH($Q$2,Séquences!$W$263)),"",AG48))&amp;" "&amp;IF(AH48="","",IF(ISERROR(SEARCH($Q$2,Séquences!$W$306)),"",AH48))&amp;" "&amp;IF(AI48="","",IF(ISERROR(SEARCH($Q$2,Séquences!$W$349)),"",AI48))&amp;" "&amp;IF(AJ48="","",IF(ISERROR(SEARCH($Q$2,Séquences!$W$392)),"",AJ48))&amp;" "&amp;IF(AK48="","",IF(ISERROR(SEARCH($Q$2,Séquences!$W$435)),"",AK48)))</f>
        <v>.</v>
      </c>
      <c r="R48" s="365" t="str">
        <f>IF(ISERROR(SEARCH($R$3,C48)),".",IF(AB48="","",IF(ISERROR(SEARCH($R$2,Séquences!$W$44)),"",AB48))&amp;" "&amp;IF(AC48="","",IF(ISERROR(SEARCH($R$2,Séquences!$W$88)),"",AC48))&amp;" "&amp;IF(AD48="","",IF(ISERROR(SEARCH($R$2,Séquences!$W$131)),"",AD48))&amp;" "&amp;IF(AE48="","",IF(ISERROR(SEARCH($R$2,Séquences!$W$175)),"",AE48))&amp;" "&amp;IF(AF48="","",IF(ISERROR(SEARCH($R$2,Séquences!$W$219)),"",AF48))&amp;" "&amp;IF(AG48="","",IF(ISERROR(SEARCH($R$2,Séquences!$W$263)),"",AG48))&amp;" "&amp;IF(AH48="","",IF(ISERROR(SEARCH($R$2,Séquences!$W$306)),"",AH48))&amp;" "&amp;IF(AI48="","",IF(ISERROR(SEARCH($R$2,Séquences!$W$349)),"",AI48))&amp;" "&amp;IF(AJ48="","",IF(ISERROR(SEARCH($R$2,Séquences!$W$392)),"",AJ48))&amp;" "&amp;IF(AK48="","",IF(ISERROR(SEARCH($R$2,Séquences!$W$435)),"",AK48)))</f>
        <v>.</v>
      </c>
      <c r="S48" s="430" t="str">
        <f>IF(ISERROR(SEARCH($S$3,C48)),".",IF(AB48="","",IF(ISERROR(SEARCH($S$2,Séquences!$W$44)),"",AB48))&amp;" "&amp;IF(AC48="","",IF(ISERROR(SEARCH($S$2,Séquences!$W$88)),"",AC48))&amp;" "&amp;IF(AD48="","",IF(ISERROR(SEARCH($S$2,Séquences!$W$131)),"",AD48))&amp;" "&amp;IF(AE48="","",IF(ISERROR(SEARCH($S$2,Séquences!$W$175)),"",AE48))&amp;" "&amp;IF(AF48="","",IF(ISERROR(SEARCH($S$2,Séquences!$W$219)),"",AF48))&amp;" "&amp;IF(AG48="","",IF(ISERROR(SEARCH($S$2,Séquences!$W$263)),"",AG48))&amp;" "&amp;IF(AH48="","",IF(ISERROR(SEARCH($S$2,Séquences!$W$306)),"",AH48))&amp;" "&amp;IF(AI48="","",IF(ISERROR(SEARCH($S$2,Séquences!$W$349)),"",AI48))&amp;" "&amp;IF(AJ48="","",IF(ISERROR(SEARCH($S$2,Séquences!$W$392)),"",AJ48))&amp;" "&amp;IF(AK48="","",IF(ISERROR(SEARCH($S$2,Séquences!$W$435)),"",AK48)))</f>
        <v>.</v>
      </c>
      <c r="T48" s="431" t="str">
        <f>IF(ISERROR(SEARCH($T$3,C48)),".",IF(AB48="","",IF(ISERROR(SEARCH($T$2,Séquences!$W$44)),"",AB48))&amp;" "&amp;IF(AC48="","",IF(ISERROR(SEARCH($T$2,Séquences!$W$88)),"",AC48))&amp;" "&amp;IF(AD48="","",IF(ISERROR(SEARCH($T$2,Séquences!$W$131)),"",AD48))&amp;" "&amp;IF(AE48="","",IF(ISERROR(SEARCH($T$2,Séquences!$W$175)),"",AE48))&amp;" "&amp;IF(AF48="","",IF(ISERROR(SEARCH($T$2,Séquences!$W$219)),"",AF48))&amp;" "&amp;IF(AG48="","",IF(ISERROR(SEARCH($T$2,Séquences!$W$263)),"",AG48))&amp;" "&amp;IF(AH48="","",IF(ISERROR(SEARCH($T$2,Séquences!$W$306)),"",AH48))&amp;" "&amp;IF(AI48="","",IF(ISERROR(SEARCH($T$2,Séquences!$W$349)),"",AI48))&amp;" "&amp;IF(AJ48="","",IF(ISERROR(SEARCH($T$2,Séquences!$W$392)),"",AJ48))&amp;" "&amp;IF(AK48="","",IF(ISERROR(SEARCH($T$2,Séquences!$W$435)),"",AK48)))</f>
        <v>.</v>
      </c>
      <c r="U48" s="365" t="str">
        <f>IF(ISERROR(SEARCH($U$3,C48)),".",IF(AB48="","",IF(ISERROR(SEARCH($U$2,Séquences!$W$44)),"",AB48))&amp;" "&amp;IF(AC48="","",IF(ISERROR(SEARCH($U$2,Séquences!$W$88)),"",AC48))&amp;" "&amp;IF(AD48="","",IF(ISERROR(SEARCH($U$2,Séquences!$W$131)),"",AD48))&amp;" "&amp;IF(AE48="","",IF(ISERROR(SEARCH($U$2,Séquences!$W$175)),"",AE48))&amp;" "&amp;IF(AF48="","",IF(ISERROR(SEARCH($U$2,Séquences!$W$219)),"",AF48))&amp;" "&amp;IF(AG48="","",IF(ISERROR(SEARCH($U$2,Séquences!$W$263)),"",AG48))&amp;" "&amp;IF(AH48="","",IF(ISERROR(SEARCH($U$2,Séquences!$W$306)),"",AH48))&amp;" "&amp;IF(AI48="","",IF(ISERROR(SEARCH($U$2,Séquences!$W$349)),"",AI48))&amp;" "&amp;IF(AJ48="","",IF(ISERROR(SEARCH($U$2,Séquences!$W$392)),"",AJ48))&amp;" "&amp;IF(AK48="","",IF(ISERROR(SEARCH($U$2,Séquences!$W$435)),"",AK48)))</f>
        <v>.</v>
      </c>
      <c r="V48" s="430" t="str">
        <f>IF(ISERROR(SEARCH($V$3,C48)),".",IF(AB48="","",IF(ISERROR(SEARCH($V$2,Séquences!$W$44)),"",AB48))&amp;" "&amp;IF(AC48="","",IF(ISERROR(SEARCH($V$2,Séquences!$W$88)),"",AC48))&amp;" "&amp;IF(AD48="","",IF(ISERROR(SEARCH($V$2,Séquences!$W$131)),"",AD48))&amp;" "&amp;IF(AE48="","",IF(ISERROR(SEARCH($V$2,Séquences!$W$175)),"",AE48))&amp;" "&amp;IF(AF48="","",IF(ISERROR(SEARCH($V$2,Séquences!$W$219)),"",AF48))&amp;" "&amp;IF(AG48="","",IF(ISERROR(SEARCH($V$2,Séquences!$W$263)),"",AG48))&amp;" "&amp;IF(AH48="","",IF(ISERROR(SEARCH($V$2,Séquences!$W$306)),"",AH48))&amp;" "&amp;IF(AI48="","",IF(ISERROR(SEARCH($V$2,Séquences!$W$349)),"",AI48))&amp;" "&amp;IF(AJ48="","",IF(ISERROR(SEARCH($V$2,Séquences!$W$392)),"",AJ48))&amp;" "&amp;IF(AK48="","",IF(ISERROR(SEARCH($V$2,Séquences!$W$435)),"",AK48)))</f>
        <v xml:space="preserve">         </v>
      </c>
      <c r="W48" s="431" t="str">
        <f>IF(ISERROR(SEARCH($W$3,C48)),".",IF(AB48="","",IF(ISERROR(SEARCH($W$2,Séquences!$W$44)),"",AB48))&amp;" "&amp;IF(AC48="","",IF(ISERROR(SEARCH($W$2,Séquences!$W$88)),"",AC48))&amp;" "&amp;IF(AD48="","",IF(ISERROR(SEARCH($W$2,Séquences!$W$131)),"",AD48))&amp;" "&amp;IF(AE48="","",IF(ISERROR(SEARCH($W$2,Séquences!$W$175)),"",AE48))&amp;" "&amp;IF(AF48="","",IF(ISERROR(SEARCH($W$2,Séquences!$W$219)),"",AF48))&amp;" "&amp;IF(AG48="","",IF(ISERROR(SEARCH($W$2,Séquences!$W$263)),"",AG48))&amp;" "&amp;IF(AH48="","",IF(ISERROR(SEARCH($W$2,Séquences!$W$306)),"",AH48))&amp;" "&amp;IF(AI48="","",IF(ISERROR(SEARCH($W$2,Séquences!$W$349)),"",AI48))&amp;" "&amp;IF(AJ48="","",IF(ISERROR(SEARCH($W$2,Séquences!$W$392)),"",AJ48))&amp;" "&amp;IF(AK48="","",IF(ISERROR(SEARCH($W$2,Séquences!$W$435)),"",AK48)))</f>
        <v>.</v>
      </c>
      <c r="X48" s="365" t="str">
        <f>IF(ISERROR(SEARCH($X$3,C48)),".",IF(AB48="","",IF(ISERROR(SEARCH($X$2,Séquences!$W$44)),"",AB48))&amp;" "&amp;IF(AC48="","",IF(ISERROR(SEARCH($X$2,Séquences!$W$88)),"",AC48))&amp;" "&amp;IF(AD48="","",IF(ISERROR(SEARCH($X$2,Séquences!$W$131)),"",AD48))&amp;" "&amp;IF(AE48="","",IF(ISERROR(SEARCH($X$2,Séquences!$W$175)),"",AE48))&amp;" "&amp;IF(AF48="","",IF(ISERROR(SEARCH($X$2,Séquences!$W$219)),"",AF48))&amp;" "&amp;IF(AG48="","",IF(ISERROR(SEARCH($X$2,Séquences!$W$263)),"",AG48))&amp;" "&amp;IF(AH48="","",IF(ISERROR(SEARCH($X$2,Séquences!$W$306)),"",AH48))&amp;" "&amp;IF(AI48="","",IF(ISERROR(SEARCH($X$2,Séquences!$W$349)),"",AI48))&amp;" "&amp;IF(AJ48="","",IF(ISERROR(SEARCH($X$2,Séquences!$W$392)),"",AJ48))&amp;" "&amp;IF(AK48="","",IF(ISERROR(SEARCH($X$2,Séquences!$W$435)),"",AK48)))</f>
        <v>.</v>
      </c>
      <c r="Y48" s="430" t="str">
        <f>IF(ISERROR(SEARCH($Y$3,C48)),".",IF(AB48="","",IF(ISERROR(SEARCH($Y$2,Séquences!$W$44)),"",AB48))&amp;" "&amp;IF(AC48="","",IF(ISERROR(SEARCH($Y$2,Séquences!$W$88)),"",AC48))&amp;" "&amp;IF(AD48="","",IF(ISERROR(SEARCH($Y$2,Séquences!$W$131)),"",AD48))&amp;" "&amp;IF(AE48="","",IF(ISERROR(SEARCH($Y$2,Séquences!$W$175)),"",AE48))&amp;" "&amp;IF(AF48="","",IF(ISERROR(SEARCH($Y$2,Séquences!$W$219)),"",AF48))&amp;" "&amp;IF(AG48="","",IF(ISERROR(SEARCH($Y$2,Séquences!$W$263)),"",AG48))&amp;" "&amp;IF(AH48="","",IF(ISERROR(SEARCH($Y$2,Séquences!$W$306)),"",AH48))&amp;" "&amp;IF(AI48="","",IF(ISERROR(SEARCH($Y$2,Séquences!$W$349)),"",AI48))&amp;" "&amp;IF(AJ48="","",IF(ISERROR(SEARCH($Y$2,Séquences!$W$392)),"",AJ48))&amp;" "&amp;IF(AK48="","",IF(ISERROR(SEARCH($Y$2,Séquences!$W$435)),"",AK48)))</f>
        <v>.</v>
      </c>
      <c r="Z48" s="430" t="str">
        <f>IF(ISERROR(SEARCH($Z$3,C48)),".",IF(AB48="","",IF(ISERROR(SEARCH($Z$2,Séquences!$W$44)),"",AB48))&amp;" "&amp;IF(AC48="","",IF(ISERROR(SEARCH($Z$2,Séquences!$W$88)),"",AC48))&amp;" "&amp;IF(AD48="","",IF(ISERROR(SEARCH($Z$2,Séquences!$W$131)),"",AD48))&amp;" "&amp;IF(AE48="","",IF(ISERROR(SEARCH($Z$2,Séquences!$W$175)),"",AE48))&amp;" "&amp;IF(AF48="","",IF(ISERROR(SEARCH($Z$2,Séquences!$W$219)),"",AF48))&amp;" "&amp;IF(AG48="","",IF(ISERROR(SEARCH($Z$2,Séquences!$W$263)),"",AG48))&amp;" "&amp;IF(AH48="","",IF(ISERROR(SEARCH($Z$2,Séquences!$W$306)),"",AH48))&amp;" "&amp;IF(AI48="","",IF(ISERROR(SEARCH($Z$2,Séquences!$W$349)),"",AI48))&amp;" "&amp;IF(AJ48="","",IF(ISERROR(SEARCH($Z$2,Séquences!$W$392)),"",AJ48))&amp;" "&amp;IF(AK48="","",IF(ISERROR(SEARCH($Z$2,Séquences!$W$435)),"",AK48)))</f>
        <v>.</v>
      </c>
      <c r="AA48" s="206">
        <f t="shared" si="3"/>
        <v>22</v>
      </c>
      <c r="AB48" s="207" t="str">
        <f>IF(ISERROR(SEARCH($A$45,Séquences!$W$44)),"",IF(ISERROR(SEARCH(A48,Séquences!$W$44)),"",Séquences!$X$44))</f>
        <v/>
      </c>
      <c r="AC48" s="207" t="str">
        <f>IF(ISERROR(SEARCH($A$45,Séquences!$W$88)),"",IF(ISERROR(SEARCH(A48,Séquences!$W$88)),"",Séquences!$X$88))</f>
        <v/>
      </c>
      <c r="AD48" s="207" t="str">
        <f>IF(ISERROR(SEARCH($A$45,Séquences!$W$131)),"",IF(ISERROR(SEARCH(A48,Séquences!$W$131)),"",Séquences!$X$131))</f>
        <v/>
      </c>
      <c r="AE48" s="207" t="str">
        <f>IF(ISERROR(SEARCH($A$45,Séquences!$W$175)),"",IF(ISERROR(SEARCH(A48,Séquences!$W$175)),"",Séquences!$X$175))</f>
        <v/>
      </c>
      <c r="AF48" s="207" t="str">
        <f>IF(ISERROR(SEARCH($A$45,Séquences!$W$263)),"",IF(ISERROR(SEARCH(A48,Séquences!$W$263)),"",Séquences!$X$263))</f>
        <v/>
      </c>
      <c r="AG48" s="207" t="str">
        <f>IF(ISERROR(SEARCH($A$45,Séquences!$W$263)),"",IF(ISERROR(SEARCH(A48,Séquences!$W$263)),"",Séquences!$X$326))</f>
        <v/>
      </c>
      <c r="AH48" s="207" t="str">
        <f>IF(ISERROR(SEARCH($A$45,Séquences!$W$349)),"",IF(ISERROR(SEARCH(A48,Séquences!$W$349)),"",Séquences!$X$349))</f>
        <v/>
      </c>
      <c r="AI48" s="207" t="str">
        <f>IF(ISERROR(SEARCH($A$45,Séquences!$W$392)),"",IF(ISERROR(SEARCH(A48,Séquences!$W$392)),"",Séquences!$X$392))</f>
        <v/>
      </c>
      <c r="AJ48" s="207" t="str">
        <f>IF(ISERROR(SEARCH($A$45,Séquences!$W$435)),"",IF(ISERROR(SEARCH(B48,Séquences!$W$435)),"",Séquences!$X$435))</f>
        <v/>
      </c>
    </row>
    <row r="49" spans="1:368" ht="39" customHeight="1">
      <c r="A49" s="212" t="s">
        <v>860</v>
      </c>
      <c r="B49" s="209" t="s">
        <v>859</v>
      </c>
      <c r="C49" s="345" t="str">
        <f>'Objectifs et Compétences'!I44</f>
        <v xml:space="preserve">3.1. / 3.3. / 3.4. / 5.3. </v>
      </c>
      <c r="D49" s="208" t="s">
        <v>835</v>
      </c>
      <c r="E49" s="429" t="str">
        <f>IF(ISERROR(SEARCH($E$3,C49)),".",IF(AB49="","",IF(ISERROR(SEARCH($E$2,Séquences!$W$44)),"",AB49))&amp;" "&amp;IF(AC49="","",IF(ISERROR(SEARCH($E$2,Séquences!$W$88)),"",AC49))&amp;" "&amp;IF(AD49="","",IF(ISERROR(SEARCH($E$2,Séquences!$W$131)),"",AD49))&amp;" "&amp;IF(AE49="","",IF(ISERROR(SEARCH($E$2,Séquences!$W$175)),"",AE49))&amp;" "&amp;IF(AF49="","",IF(ISERROR(SEARCH($E$2,Séquences!$W$219)),"",AF49))&amp;" "&amp;IF(AG49="","",IF(ISERROR(SEARCH($E$2,Séquences!$W$263)),"",AG49))&amp;" "&amp;IF(AH49="","",IF(ISERROR(SEARCH($E$2,Séquences!$W$306)),"",AH49))&amp;" "&amp;IF(AI49="","",IF(ISERROR(SEARCH($E$2,Séquences!$W$349)),"",AI49))&amp;" "&amp;IF(AJ49="","",IF(ISERROR(SEARCH($E$2,Séquences!$W$392)),"",AJ49))&amp;" "&amp;IF(AK49="","",IF(ISERROR(SEARCH($E$2,Séquences!$W$435)),"",AK49)))</f>
        <v>.</v>
      </c>
      <c r="F49" s="430" t="str">
        <f>IF(ISERROR(SEARCH($F$3,C49)),".",IF(AB49="","",IF(ISERROR(SEARCH($F$2,Séquences!$W$44)),"",AB49))&amp;" "&amp;IF(AC49="","",IF(ISERROR(SEARCH($F$2,Séquences!$W$88)),"",AC49))&amp;" "&amp;IF(AD49="","",IF(ISERROR(SEARCH($F$2,Séquences!$W$131)),"",AD49))&amp;" "&amp;IF(AE49="","",IF(ISERROR(SEARCH($F$2,Séquences!$W$175)),"",AE49))&amp;" "&amp;IF(AF49="","",IF(ISERROR(SEARCH($F$2,Séquences!$W$219)),"",AF49))&amp;" "&amp;IF(AG49="","",IF(ISERROR(SEARCH($F$2,Séquences!$W$263)),"",AG49))&amp;" "&amp;IF(AH49="","",IF(ISERROR(SEARCH($F$2,Séquences!$W$306)),"",AH49))&amp;" "&amp;IF(AI49="","",IF(ISERROR(SEARCH($F$2,Séquences!$W$349)),"",AI49))&amp;" "&amp;IF(AJ49="","",IF(ISERROR(SEARCH($F$2,Séquences!$W$392)),"",AJ49))&amp;" "&amp;IF(AK49="","",IF(ISERROR(SEARCH($F$2,Séquences!$W$435)),"",AK49)))</f>
        <v>.</v>
      </c>
      <c r="G49" s="430" t="str">
        <f>IF(ISERROR(SEARCH($G$3,C49)),".",IF(AB49="","",IF(ISERROR(SEARCH($G$2,Séquences!$W$44)),"",AB49))&amp;" "&amp;IF(AC49="","",IF(ISERROR(SEARCH($G$2,Séquences!$W$88)),"",AC49))&amp;" "&amp;IF(AD49="","",IF(ISERROR(SEARCH($G$2,Séquences!$W$131)),"",AD49))&amp;" "&amp;IF(AE49="","",IF(ISERROR(SEARCH($G$2,Séquences!$W$175)),"",AE49))&amp;" "&amp;IF(AF49="","",IF(ISERROR(SEARCH($G$2,Séquences!$W$219)),"",AF49))&amp;" "&amp;IF(AG49="","",IF(ISERROR(SEARCH($G$2,Séquences!$W$263)),"",AG49))&amp;" "&amp;IF(AH49="","",IF(ISERROR(SEARCH($G$2,Séquences!$W$306)),"",AH49))&amp;" "&amp;IF(AI49="","",IF(ISERROR(SEARCH($G$2,Séquences!$W$349)),"",AI49))&amp;" "&amp;IF(AJ49="","",IF(ISERROR(SEARCH($G$2,Séquences!$W$392)),"",AJ49))&amp;" "&amp;IF(AK49="","",IF(ISERROR(SEARCH($G$2,Séquences!$W$435)),"",AK49)))</f>
        <v>.</v>
      </c>
      <c r="H49" s="430" t="str">
        <f>IF(ISERROR(SEARCH($H$3,C49)),".",IF(AB49="","",IF(ISERROR(SEARCH($H$2,Séquences!$W$44)),"",AB49))&amp;" "&amp;IF(AC49="","",IF(ISERROR(SEARCH($H$2,Séquences!$W$88)),"",AC49))&amp;" "&amp;IF(AD49="","",IF(ISERROR(SEARCH($H$2,Séquences!$W$131)),"",AD49))&amp;" "&amp;IF(AE49="","",IF(ISERROR(SEARCH($H$2,Séquences!$W$175)),"",AE49))&amp;" "&amp;IF(AF49="","",IF(ISERROR(SEARCH($H$2,Séquences!$W$219)),"",AF49))&amp;" "&amp;IF(AG49="","",IF(ISERROR(SEARCH($H$2,Séquences!$W$263)),"",AG49))&amp;" "&amp;IF(AH49="","",IF(ISERROR(SEARCH($H$2,Séquences!$W$306)),"",AH49))&amp;" "&amp;IF(AI49="","",IF(ISERROR(SEARCH($H$2,Séquences!$W$349)),"",AI49))&amp;" "&amp;IF(AJ49="","",IF(ISERROR(SEARCH($H$2,Séquences!$W$392)),"",AJ49))&amp;" "&amp;IF(AK49="","",IF(ISERROR(SEARCH($H$2,Séquences!$W$435)),"",AK49)))</f>
        <v>.</v>
      </c>
      <c r="I49" s="431" t="str">
        <f>IF(ISERROR(SEARCH($I$3,C49)),".",IF(AB49="","",IF(ISERROR(SEARCH($I$2,Séquences!$W$44)),"",AB49))&amp;" "&amp;IF(AC49="","",IF(ISERROR(SEARCH($I$2,Séquences!$W$88)),"",AC49))&amp;" "&amp;IF(AD49="","",IF(ISERROR(SEARCH($I$2,Séquences!$W$131)),"",AD49))&amp;" "&amp;IF(AE49="","",IF(ISERROR(SEARCH($I$2,Séquences!$W$175)),"",AE49))&amp;" "&amp;IF(AF49="","",IF(ISERROR(SEARCH($I$2,Séquences!$W$219)),"",AF49))&amp;" "&amp;IF(AG49="","",IF(ISERROR(SEARCH($I$2,Séquences!$W$263)),"",AG49))&amp;" "&amp;IF(AH49="","",IF(ISERROR(SEARCH($I$2,Séquences!$W$306)),"",AH49))&amp;" "&amp;IF(AI49="","",IF(ISERROR(SEARCH($I$2,Séquences!$W$349)),"",AI49))&amp;" "&amp;IF(AJ49="","",IF(ISERROR(SEARCH($I$2,Séquences!$W$392)),"",AJ49))&amp;" "&amp;IF(AK49="","",IF(ISERROR(SEARCH($I$2,Séquences!$W$435)),"",AK49)))</f>
        <v>.</v>
      </c>
      <c r="J49" s="365" t="str">
        <f>IF(ISERROR(SEARCH($J$3,C49)),".",IF(AB49="","",IF(ISERROR(SEARCH($J$2,Séquences!$W$44)),"",AB49))&amp;" "&amp;IF(AC49="","",IF(ISERROR(SEARCH($J$2,Séquences!$W$88)),"",AC49))&amp;" "&amp;IF(AD49="","",IF(ISERROR(SEARCH($J$2,Séquences!$W$131)),"",AD49))&amp;" "&amp;IF(AE49="","",IF(ISERROR(SEARCH($J$2,Séquences!$W$175)),"",AE49))&amp;" "&amp;IF(AF49="","",IF(ISERROR(SEARCH($J$2,Séquences!$W$219)),"",AF49))&amp;" "&amp;IF(AG49="","",IF(ISERROR(SEARCH($J$2,Séquences!$W$263)),"",AG49))&amp;" "&amp;IF(AH49="","",IF(ISERROR(SEARCH($J$2,Séquences!$W$306)),"",AH49))&amp;" "&amp;IF(AI49="","",IF(ISERROR(SEARCH($J$2,Séquences!$W$349)),"",AI49))&amp;" "&amp;IF(AJ49="","",IF(ISERROR(SEARCH($J$2,Séquences!$W$392)),"",AJ49))&amp;" "&amp;IF(AK49="","",IF(ISERROR(SEARCH($J$2,Séquences!$W$435)),"",AK49)))</f>
        <v>.</v>
      </c>
      <c r="K49" s="430" t="str">
        <f>IF(ISERROR(SEARCH($K$3,C49)),".",IF(AB49="","",IF(ISERROR(SEARCH($K$2,Séquences!$W$44)),"",AB49))&amp;" "&amp;IF(AC49="","",IF(ISERROR(SEARCH($K$2,Séquences!$W$88)),"",AC49))&amp;" "&amp;IF(AD49="","",IF(ISERROR(SEARCH($K$2,Séquences!$W$131)),"",AD49))&amp;" "&amp;IF(AE49="","",IF(ISERROR(SEARCH($K$2,Séquences!$W$175)),"",AE49))&amp;" "&amp;IF(AF49="","",IF(ISERROR(SEARCH($K$2,Séquences!$W$219)),"",AF49))&amp;" "&amp;IF(AG49="","",IF(ISERROR(SEARCH($K$2,Séquences!$W$263)),"",AG49))&amp;" "&amp;IF(AH49="","",IF(ISERROR(SEARCH($K$2,Séquences!$W$306)),"",AH49))&amp;" "&amp;IF(AI49="","",IF(ISERROR(SEARCH($K$2,Séquences!$W$349)),"",AI49))&amp;" "&amp;IF(AJ49="","",IF(ISERROR(SEARCH($K$2,Séquences!$W$392)),"",AJ49))&amp;" "&amp;IF(AK49="","",IF(ISERROR(SEARCH($K$2,Séquences!$W$435)),"",AK49)))</f>
        <v>.</v>
      </c>
      <c r="L49" s="430" t="str">
        <f>IF(ISERROR(SEARCH($L$3,C49)),".",IF(AB49="","",IF(ISERROR(SEARCH($L$2,Séquences!$W$44)),"",AB49))&amp;" "&amp;IF(AC49="","",IF(ISERROR(SEARCH($L$2,Séquences!$W$88)),"",AC49))&amp;" "&amp;IF(AD49="","",IF(ISERROR(SEARCH($L$2,Séquences!$W$131)),"",AD49))&amp;" "&amp;IF(AE49="","",IF(ISERROR(SEARCH($L$2,Séquences!$W$175)),"",AE49))&amp;" "&amp;IF(AF49="","",IF(ISERROR(SEARCH($L$2,Séquences!$W$219)),"",AF49))&amp;" "&amp;IF(AG49="","",IF(ISERROR(SEARCH($L$2,Séquences!$W$263)),"",AG49))&amp;" "&amp;IF(AH49="","",IF(ISERROR(SEARCH($L$2,Séquences!$W$306)),"",AH49))&amp;" "&amp;IF(AI49="","",IF(ISERROR(SEARCH($L$2,Séquences!$W$349)),"",AI49))&amp;" "&amp;IF(AJ49="","",IF(ISERROR(SEARCH($L$2,Séquences!$W$392)),"",AJ49))&amp;" "&amp;IF(AK49="","",IF(ISERROR(SEARCH($L$2,Séquences!$W$435)),"",AK49)))</f>
        <v>.</v>
      </c>
      <c r="M49" s="431" t="str">
        <f>IF(ISERROR(SEARCH($M$3,C49)),".",IF(AB49="","",IF(ISERROR(SEARCH($M$2,Séquences!$W$44)),"",AB49))&amp;" "&amp;IF(AC49="","",IF(ISERROR(SEARCH($M$2,Séquences!$W$88)),"",AC49))&amp;" "&amp;IF(AD49="","",IF(ISERROR(SEARCH($M$2,Séquences!$W$131)),"",AD49))&amp;" "&amp;IF(AE49="","",IF(ISERROR(SEARCH($M$2,Séquences!$W$175)),"",AE49))&amp;" "&amp;IF(AF49="","",IF(ISERROR(SEARCH($M$2,Séquences!$W$219)),"",AF49))&amp;" "&amp;IF(AG49="","",IF(ISERROR(SEARCH($M$2,Séquences!$W$263)),"",AG49))&amp;" "&amp;IF(AH49="","",IF(ISERROR(SEARCH($M$2,Séquences!$W$306)),"",AH49))&amp;" "&amp;IF(AI49="","",IF(ISERROR(SEARCH($M$2,Séquences!$W$349)),"",AI49))&amp;" "&amp;IF(AJ49="","",IF(ISERROR(SEARCH($M$2,Séquences!$W$392)),"",AJ49))&amp;" "&amp;IF(AK49="","",IF(ISERROR(SEARCH($M$2,Séquences!$W$435)),"",AK49)))</f>
        <v>.</v>
      </c>
      <c r="N49" s="365" t="str">
        <f>IF(ISERROR(SEARCH($N$3,C49)),".",IF(AB49="","",IF(ISERROR(SEARCH($N$2,Séquences!$W$44)),"",AB49))&amp;" "&amp;IF(AC49="","",IF(ISERROR(SEARCH($N$2,Séquences!$W$88)),"",AC49))&amp;" "&amp;IF(AD49="","",IF(ISERROR(SEARCH($N$2,Séquences!$W$131)),"",AD49))&amp;" "&amp;IF(AE49="","",IF(ISERROR(SEARCH($N$2,Séquences!$W$175)),"",AE49))&amp;" "&amp;IF(AF49="","",IF(ISERROR(SEARCH($N$2,Séquences!$W$219)),"",AF49))&amp;" "&amp;IF(AG49="","",IF(ISERROR(SEARCH($N$2,Séquences!$W$263)),"",AG49))&amp;" "&amp;IF(AH49="","",IF(ISERROR(SEARCH($N$2,Séquences!$W$306)),"",AH49))&amp;" "&amp;IF(AI49="","",IF(ISERROR(SEARCH($N$2,Séquences!$W$349)),"",AI49))&amp;" "&amp;IF(AJ49="","",IF(ISERROR(SEARCH($N$2,Séquences!$W$392)),"",AJ49))&amp;" "&amp;IF(AK49="","",IF(ISERROR(SEARCH($N$2,Séquences!$W$435)),"",AK49)))</f>
        <v xml:space="preserve">         </v>
      </c>
      <c r="O49" s="430" t="str">
        <f>IF(ISERROR(SEARCH($O$3,C49)),".",IF(AB49="","",IF(ISERROR(SEARCH($O$2,Séquences!$W$44)),"",AB49))&amp;" "&amp;IF(AC49="","",IF(ISERROR(SEARCH($O$2,Séquences!$W$88)),"",AC49))&amp;" "&amp;IF(AD49="","",IF(ISERROR(SEARCH($O$2,Séquences!$W$131)),"",AD49))&amp;" "&amp;IF(AE49="","",IF(ISERROR(SEARCH($O$2,Séquences!$W$175)),"",AE49))&amp;" "&amp;IF(AF49="","",IF(ISERROR(SEARCH($O$2,Séquences!$W$219)),"",AF49))&amp;" "&amp;IF(AG49="","",IF(ISERROR(SEARCH($O$2,Séquences!$W$263)),"",AG49))&amp;" "&amp;IF(AH49="","",IF(ISERROR(SEARCH($O$2,Séquences!$W$306)),"",AH49))&amp;" "&amp;IF(AI49="","",IF(ISERROR(SEARCH($O$2,Séquences!$W$349)),"",AI49))&amp;" "&amp;IF(AJ49="","",IF(ISERROR(SEARCH($O$2,Séquences!$W$392)),"",AJ49))&amp;" "&amp;IF(AK49="","",IF(ISERROR(SEARCH($O$2,Séquences!$W$435)),"",AK49)))</f>
        <v>.</v>
      </c>
      <c r="P49" s="430" t="str">
        <f>IF(ISERROR(SEARCH($P$3,C49)),".",IF(AB49="","",IF(ISERROR(SEARCH($P$2,Séquences!$W$44)),"",AB49))&amp;" "&amp;IF(AC49="","",IF(ISERROR(SEARCH($P$2,Séquences!$W$88)),"",AC49))&amp;" "&amp;IF(AD49="","",IF(ISERROR(SEARCH($P$2,Séquences!$W$131)),"",AD49))&amp;" "&amp;IF(AE49="","",IF(ISERROR(SEARCH($P$2,Séquences!$W$175)),"",AE49))&amp;" "&amp;IF(AF49="","",IF(ISERROR(SEARCH($P$2,Séquences!$W$219)),"",AF49))&amp;" "&amp;IF(AG49="","",IF(ISERROR(SEARCH($P$2,Séquences!$W$263)),"",AG49))&amp;" "&amp;IF(AH49="","",IF(ISERROR(SEARCH($P$2,Séquences!$W$306)),"",AH49))&amp;" "&amp;IF(AI49="","",IF(ISERROR(SEARCH($P$2,Séquences!$W$349)),"",AI49))&amp;" "&amp;IF(AJ49="","",IF(ISERROR(SEARCH($P$2,Séquences!$W$392)),"",AJ49))&amp;" "&amp;IF(AK49="","",IF(ISERROR(SEARCH($P$2,Séquences!$W$435)),"",AK49)))</f>
        <v xml:space="preserve">         </v>
      </c>
      <c r="Q49" s="431" t="str">
        <f>IF(ISERROR(SEARCH($Q$3,C49)),".",IF(AB49="","",IF(ISERROR(SEARCH($Q$2,Séquences!$W$44)),"",AB49))&amp;" "&amp;IF(AC49="","",IF(ISERROR(SEARCH($Q$2,Séquences!$W$88)),"",AC49))&amp;" "&amp;IF(AD49="","",IF(ISERROR(SEARCH($Q$2,Séquences!$W$131)),"",AD49))&amp;" "&amp;IF(AE49="","",IF(ISERROR(SEARCH($Q$2,Séquences!$W$175)),"",AE49))&amp;" "&amp;IF(AF49="","",IF(ISERROR(SEARCH($Q$2,Séquences!$W$219)),"",AF49))&amp;" "&amp;IF(AG49="","",IF(ISERROR(SEARCH($Q$2,Séquences!$W$263)),"",AG49))&amp;" "&amp;IF(AH49="","",IF(ISERROR(SEARCH($Q$2,Séquences!$W$306)),"",AH49))&amp;" "&amp;IF(AI49="","",IF(ISERROR(SEARCH($Q$2,Séquences!$W$349)),"",AI49))&amp;" "&amp;IF(AJ49="","",IF(ISERROR(SEARCH($Q$2,Séquences!$W$392)),"",AJ49))&amp;" "&amp;IF(AK49="","",IF(ISERROR(SEARCH($Q$2,Séquences!$W$435)),"",AK49)))</f>
        <v xml:space="preserve">         </v>
      </c>
      <c r="R49" s="365" t="str">
        <f>IF(ISERROR(SEARCH($R$3,C49)),".",IF(AB49="","",IF(ISERROR(SEARCH($R$2,Séquences!$W$44)),"",AB49))&amp;" "&amp;IF(AC49="","",IF(ISERROR(SEARCH($R$2,Séquences!$W$88)),"",AC49))&amp;" "&amp;IF(AD49="","",IF(ISERROR(SEARCH($R$2,Séquences!$W$131)),"",AD49))&amp;" "&amp;IF(AE49="","",IF(ISERROR(SEARCH($R$2,Séquences!$W$175)),"",AE49))&amp;" "&amp;IF(AF49="","",IF(ISERROR(SEARCH($R$2,Séquences!$W$219)),"",AF49))&amp;" "&amp;IF(AG49="","",IF(ISERROR(SEARCH($R$2,Séquences!$W$263)),"",AG49))&amp;" "&amp;IF(AH49="","",IF(ISERROR(SEARCH($R$2,Séquences!$W$306)),"",AH49))&amp;" "&amp;IF(AI49="","",IF(ISERROR(SEARCH($R$2,Séquences!$W$349)),"",AI49))&amp;" "&amp;IF(AJ49="","",IF(ISERROR(SEARCH($R$2,Séquences!$W$392)),"",AJ49))&amp;" "&amp;IF(AK49="","",IF(ISERROR(SEARCH($R$2,Séquences!$W$435)),"",AK49)))</f>
        <v>.</v>
      </c>
      <c r="S49" s="430" t="str">
        <f>IF(ISERROR(SEARCH($S$3,C49)),".",IF(AB49="","",IF(ISERROR(SEARCH($S$2,Séquences!$W$44)),"",AB49))&amp;" "&amp;IF(AC49="","",IF(ISERROR(SEARCH($S$2,Séquences!$W$88)),"",AC49))&amp;" "&amp;IF(AD49="","",IF(ISERROR(SEARCH($S$2,Séquences!$W$131)),"",AD49))&amp;" "&amp;IF(AE49="","",IF(ISERROR(SEARCH($S$2,Séquences!$W$175)),"",AE49))&amp;" "&amp;IF(AF49="","",IF(ISERROR(SEARCH($S$2,Séquences!$W$219)),"",AF49))&amp;" "&amp;IF(AG49="","",IF(ISERROR(SEARCH($S$2,Séquences!$W$263)),"",AG49))&amp;" "&amp;IF(AH49="","",IF(ISERROR(SEARCH($S$2,Séquences!$W$306)),"",AH49))&amp;" "&amp;IF(AI49="","",IF(ISERROR(SEARCH($S$2,Séquences!$W$349)),"",AI49))&amp;" "&amp;IF(AJ49="","",IF(ISERROR(SEARCH($S$2,Séquences!$W$392)),"",AJ49))&amp;" "&amp;IF(AK49="","",IF(ISERROR(SEARCH($S$2,Séquences!$W$435)),"",AK49)))</f>
        <v>.</v>
      </c>
      <c r="T49" s="431" t="str">
        <f>IF(ISERROR(SEARCH($T$3,C49)),".",IF(AB49="","",IF(ISERROR(SEARCH($T$2,Séquences!$W$44)),"",AB49))&amp;" "&amp;IF(AC49="","",IF(ISERROR(SEARCH($T$2,Séquences!$W$88)),"",AC49))&amp;" "&amp;IF(AD49="","",IF(ISERROR(SEARCH($T$2,Séquences!$W$131)),"",AD49))&amp;" "&amp;IF(AE49="","",IF(ISERROR(SEARCH($T$2,Séquences!$W$175)),"",AE49))&amp;" "&amp;IF(AF49="","",IF(ISERROR(SEARCH($T$2,Séquences!$W$219)),"",AF49))&amp;" "&amp;IF(AG49="","",IF(ISERROR(SEARCH($T$2,Séquences!$W$263)),"",AG49))&amp;" "&amp;IF(AH49="","",IF(ISERROR(SEARCH($T$2,Séquences!$W$306)),"",AH49))&amp;" "&amp;IF(AI49="","",IF(ISERROR(SEARCH($T$2,Séquences!$W$349)),"",AI49))&amp;" "&amp;IF(AJ49="","",IF(ISERROR(SEARCH($T$2,Séquences!$W$392)),"",AJ49))&amp;" "&amp;IF(AK49="","",IF(ISERROR(SEARCH($T$2,Séquences!$W$435)),"",AK49)))</f>
        <v>.</v>
      </c>
      <c r="U49" s="365" t="str">
        <f>IF(ISERROR(SEARCH($U$3,C49)),".",IF(AB49="","",IF(ISERROR(SEARCH($U$2,Séquences!$W$44)),"",AB49))&amp;" "&amp;IF(AC49="","",IF(ISERROR(SEARCH($U$2,Séquences!$W$88)),"",AC49))&amp;" "&amp;IF(AD49="","",IF(ISERROR(SEARCH($U$2,Séquences!$W$131)),"",AD49))&amp;" "&amp;IF(AE49="","",IF(ISERROR(SEARCH($U$2,Séquences!$W$175)),"",AE49))&amp;" "&amp;IF(AF49="","",IF(ISERROR(SEARCH($U$2,Séquences!$W$219)),"",AF49))&amp;" "&amp;IF(AG49="","",IF(ISERROR(SEARCH($U$2,Séquences!$W$263)),"",AG49))&amp;" "&amp;IF(AH49="","",IF(ISERROR(SEARCH($U$2,Séquences!$W$306)),"",AH49))&amp;" "&amp;IF(AI49="","",IF(ISERROR(SEARCH($U$2,Séquences!$W$349)),"",AI49))&amp;" "&amp;IF(AJ49="","",IF(ISERROR(SEARCH($U$2,Séquences!$W$392)),"",AJ49))&amp;" "&amp;IF(AK49="","",IF(ISERROR(SEARCH($U$2,Séquences!$W$435)),"",AK49)))</f>
        <v>.</v>
      </c>
      <c r="V49" s="430" t="str">
        <f>IF(ISERROR(SEARCH($V$3,C49)),".",IF(AB49="","",IF(ISERROR(SEARCH($V$2,Séquences!$W$44)),"",AB49))&amp;" "&amp;IF(AC49="","",IF(ISERROR(SEARCH($V$2,Séquences!$W$88)),"",AC49))&amp;" "&amp;IF(AD49="","",IF(ISERROR(SEARCH($V$2,Séquences!$W$131)),"",AD49))&amp;" "&amp;IF(AE49="","",IF(ISERROR(SEARCH($V$2,Séquences!$W$175)),"",AE49))&amp;" "&amp;IF(AF49="","",IF(ISERROR(SEARCH($V$2,Séquences!$W$219)),"",AF49))&amp;" "&amp;IF(AG49="","",IF(ISERROR(SEARCH($V$2,Séquences!$W$263)),"",AG49))&amp;" "&amp;IF(AH49="","",IF(ISERROR(SEARCH($V$2,Séquences!$W$306)),"",AH49))&amp;" "&amp;IF(AI49="","",IF(ISERROR(SEARCH($V$2,Séquences!$W$349)),"",AI49))&amp;" "&amp;IF(AJ49="","",IF(ISERROR(SEARCH($V$2,Séquences!$W$392)),"",AJ49))&amp;" "&amp;IF(AK49="","",IF(ISERROR(SEARCH($V$2,Séquences!$W$435)),"",AK49)))</f>
        <v>.</v>
      </c>
      <c r="W49" s="431" t="str">
        <f>IF(ISERROR(SEARCH($W$3,C49)),".",IF(AB49="","",IF(ISERROR(SEARCH($W$2,Séquences!$W$44)),"",AB49))&amp;" "&amp;IF(AC49="","",IF(ISERROR(SEARCH($W$2,Séquences!$W$88)),"",AC49))&amp;" "&amp;IF(AD49="","",IF(ISERROR(SEARCH($W$2,Séquences!$W$131)),"",AD49))&amp;" "&amp;IF(AE49="","",IF(ISERROR(SEARCH($W$2,Séquences!$W$175)),"",AE49))&amp;" "&amp;IF(AF49="","",IF(ISERROR(SEARCH($W$2,Séquences!$W$219)),"",AF49))&amp;" "&amp;IF(AG49="","",IF(ISERROR(SEARCH($W$2,Séquences!$W$263)),"",AG49))&amp;" "&amp;IF(AH49="","",IF(ISERROR(SEARCH($W$2,Séquences!$W$306)),"",AH49))&amp;" "&amp;IF(AI49="","",IF(ISERROR(SEARCH($W$2,Séquences!$W$349)),"",AI49))&amp;" "&amp;IF(AJ49="","",IF(ISERROR(SEARCH($W$2,Séquences!$W$392)),"",AJ49))&amp;" "&amp;IF(AK49="","",IF(ISERROR(SEARCH($W$2,Séquences!$W$435)),"",AK49)))</f>
        <v xml:space="preserve">         </v>
      </c>
      <c r="X49" s="365" t="str">
        <f>IF(ISERROR(SEARCH($X$3,C49)),".",IF(AB49="","",IF(ISERROR(SEARCH($X$2,Séquences!$W$44)),"",AB49))&amp;" "&amp;IF(AC49="","",IF(ISERROR(SEARCH($X$2,Séquences!$W$88)),"",AC49))&amp;" "&amp;IF(AD49="","",IF(ISERROR(SEARCH($X$2,Séquences!$W$131)),"",AD49))&amp;" "&amp;IF(AE49="","",IF(ISERROR(SEARCH($X$2,Séquences!$W$175)),"",AE49))&amp;" "&amp;IF(AF49="","",IF(ISERROR(SEARCH($X$2,Séquences!$W$219)),"",AF49))&amp;" "&amp;IF(AG49="","",IF(ISERROR(SEARCH($X$2,Séquences!$W$263)),"",AG49))&amp;" "&amp;IF(AH49="","",IF(ISERROR(SEARCH($X$2,Séquences!$W$306)),"",AH49))&amp;" "&amp;IF(AI49="","",IF(ISERROR(SEARCH($X$2,Séquences!$W$349)),"",AI49))&amp;" "&amp;IF(AJ49="","",IF(ISERROR(SEARCH($X$2,Séquences!$W$392)),"",AJ49))&amp;" "&amp;IF(AK49="","",IF(ISERROR(SEARCH($X$2,Séquences!$W$435)),"",AK49)))</f>
        <v>.</v>
      </c>
      <c r="Y49" s="430" t="str">
        <f>IF(ISERROR(SEARCH($Y$3,C49)),".",IF(AB49="","",IF(ISERROR(SEARCH($Y$2,Séquences!$W$44)),"",AB49))&amp;" "&amp;IF(AC49="","",IF(ISERROR(SEARCH($Y$2,Séquences!$W$88)),"",AC49))&amp;" "&amp;IF(AD49="","",IF(ISERROR(SEARCH($Y$2,Séquences!$W$131)),"",AD49))&amp;" "&amp;IF(AE49="","",IF(ISERROR(SEARCH($Y$2,Séquences!$W$175)),"",AE49))&amp;" "&amp;IF(AF49="","",IF(ISERROR(SEARCH($Y$2,Séquences!$W$219)),"",AF49))&amp;" "&amp;IF(AG49="","",IF(ISERROR(SEARCH($Y$2,Séquences!$W$263)),"",AG49))&amp;" "&amp;IF(AH49="","",IF(ISERROR(SEARCH($Y$2,Séquences!$W$306)),"",AH49))&amp;" "&amp;IF(AI49="","",IF(ISERROR(SEARCH($Y$2,Séquences!$W$349)),"",AI49))&amp;" "&amp;IF(AJ49="","",IF(ISERROR(SEARCH($Y$2,Séquences!$W$392)),"",AJ49))&amp;" "&amp;IF(AK49="","",IF(ISERROR(SEARCH($Y$2,Séquences!$W$435)),"",AK49)))</f>
        <v>.</v>
      </c>
      <c r="Z49" s="430" t="str">
        <f>IF(ISERROR(SEARCH($Z$3,C49)),".",IF(AB49="","",IF(ISERROR(SEARCH($Z$2,Séquences!$W$44)),"",AB49))&amp;" "&amp;IF(AC49="","",IF(ISERROR(SEARCH($Z$2,Séquences!$W$88)),"",AC49))&amp;" "&amp;IF(AD49="","",IF(ISERROR(SEARCH($Z$2,Séquences!$W$131)),"",AD49))&amp;" "&amp;IF(AE49="","",IF(ISERROR(SEARCH($Z$2,Séquences!$W$175)),"",AE49))&amp;" "&amp;IF(AF49="","",IF(ISERROR(SEARCH($Z$2,Séquences!$W$219)),"",AF49))&amp;" "&amp;IF(AG49="","",IF(ISERROR(SEARCH($Z$2,Séquences!$W$263)),"",AG49))&amp;" "&amp;IF(AH49="","",IF(ISERROR(SEARCH($Z$2,Séquences!$W$306)),"",AH49))&amp;" "&amp;IF(AI49="","",IF(ISERROR(SEARCH($Z$2,Séquences!$W$349)),"",AI49))&amp;" "&amp;IF(AJ49="","",IF(ISERROR(SEARCH($Z$2,Séquences!$W$392)),"",AJ49))&amp;" "&amp;IF(AK49="","",IF(ISERROR(SEARCH($Z$2,Séquences!$W$435)),"",AK49)))</f>
        <v>.</v>
      </c>
      <c r="AA49" s="206">
        <f t="shared" si="3"/>
        <v>22</v>
      </c>
      <c r="AB49" s="207" t="str">
        <f>IF(ISERROR(SEARCH($A$45,Séquences!$W$44)),"",IF(ISERROR(SEARCH(A49,Séquences!$W$44)),"",Séquences!$X$44))</f>
        <v/>
      </c>
      <c r="AC49" s="207" t="str">
        <f>IF(ISERROR(SEARCH($A$45,Séquences!$W$88)),"",IF(ISERROR(SEARCH(A49,Séquences!$W$88)),"",Séquences!$X$88))</f>
        <v/>
      </c>
      <c r="AD49" s="207" t="str">
        <f>IF(ISERROR(SEARCH($A$45,Séquences!$W$131)),"",IF(ISERROR(SEARCH(A49,Séquences!$W$131)),"",Séquences!$X$131))</f>
        <v/>
      </c>
      <c r="AE49" s="207" t="str">
        <f>IF(ISERROR(SEARCH($A$45,Séquences!$W$175)),"",IF(ISERROR(SEARCH(A49,Séquences!$W$175)),"",Séquences!$X$175))</f>
        <v/>
      </c>
      <c r="AF49" s="207" t="str">
        <f>IF(ISERROR(SEARCH($A$45,Séquences!$W$219)),"",IF(ISERROR(SEARCH(A49,Séquences!$W$219)),"",Séquences!$X$219))</f>
        <v/>
      </c>
      <c r="AG49" s="207" t="str">
        <f>IF(ISERROR(SEARCH($A$45,Séquences!$W$263)),"",IF(ISERROR(SEARCH(B49,Séquences!$W$263)),"",Séquences!$X$263))</f>
        <v/>
      </c>
      <c r="AH49" s="207" t="str">
        <f>IF(ISERROR(SEARCH($A$45,Séquences!$W$306)),"",IF(ISERROR(SEARCH(B49,Séquences!$W$306)),"",Séquences!$X$306))</f>
        <v/>
      </c>
      <c r="AI49" s="207" t="str">
        <f>IF(ISERROR(SEARCH($A$45,Séquences!$W$349)),"",IF(ISERROR(SEARCH(B49,Séquences!$W$349)),"",Séquences!$X$349))</f>
        <v/>
      </c>
      <c r="AJ49" s="207" t="str">
        <f>IF(ISERROR(SEARCH($A$45,Séquences!$W$392)),"",IF(ISERROR(SEARCH(B49,Séquences!$W$392)),"",Séquences!$X$392))</f>
        <v/>
      </c>
      <c r="AK49" s="207" t="str">
        <f>IF(ISERROR(SEARCH($A$45,Séquences!$W$435)),"",IF(ISERROR(SEARCH(C49,Séquences!$W$435)),"",Séquences!$X$435))</f>
        <v/>
      </c>
    </row>
    <row r="50" spans="1:368" ht="39" customHeight="1">
      <c r="A50" s="211" t="s">
        <v>858</v>
      </c>
      <c r="B50" s="209" t="s">
        <v>857</v>
      </c>
      <c r="C50" s="345" t="str">
        <f>'Objectifs et Compétences'!I45</f>
        <v>3.1. / 3.2. / 3.3. / 4.1. / 5.1.</v>
      </c>
      <c r="D50" s="208" t="s">
        <v>835</v>
      </c>
      <c r="E50" s="429" t="str">
        <f>IF(ISERROR(SEARCH($E$3,C50)),".",IF(AB50="","",IF(ISERROR(SEARCH($E$2,Séquences!$W$44)),"",AB50))&amp;" "&amp;IF(AC50="","",IF(ISERROR(SEARCH($E$2,Séquences!$W$88)),"",AC50))&amp;" "&amp;IF(AD50="","",IF(ISERROR(SEARCH($E$2,Séquences!$W$131)),"",AD50))&amp;" "&amp;IF(AE50="","",IF(ISERROR(SEARCH($E$2,Séquences!$W$175)),"",AE50))&amp;" "&amp;IF(AF50="","",IF(ISERROR(SEARCH($E$2,Séquences!$W$219)),"",AF50))&amp;" "&amp;IF(AG50="","",IF(ISERROR(SEARCH($E$2,Séquences!$W$263)),"",AG50))&amp;" "&amp;IF(AH50="","",IF(ISERROR(SEARCH($E$2,Séquences!$W$306)),"",AH50))&amp;" "&amp;IF(AI50="","",IF(ISERROR(SEARCH($E$2,Séquences!$W$349)),"",AI50))&amp;" "&amp;IF(AJ50="","",IF(ISERROR(SEARCH($E$2,Séquences!$W$392)),"",AJ50))&amp;" "&amp;IF(AK50="","",IF(ISERROR(SEARCH($E$2,Séquences!$W$435)),"",AK50)))</f>
        <v>.</v>
      </c>
      <c r="F50" s="430" t="str">
        <f>IF(ISERROR(SEARCH($F$3,C50)),".",IF(AB50="","",IF(ISERROR(SEARCH($F$2,Séquences!$W$44)),"",AB50))&amp;" "&amp;IF(AC50="","",IF(ISERROR(SEARCH($F$2,Séquences!$W$88)),"",AC50))&amp;" "&amp;IF(AD50="","",IF(ISERROR(SEARCH($F$2,Séquences!$W$131)),"",AD50))&amp;" "&amp;IF(AE50="","",IF(ISERROR(SEARCH($F$2,Séquences!$W$175)),"",AE50))&amp;" "&amp;IF(AF50="","",IF(ISERROR(SEARCH($F$2,Séquences!$W$219)),"",AF50))&amp;" "&amp;IF(AG50="","",IF(ISERROR(SEARCH($F$2,Séquences!$W$263)),"",AG50))&amp;" "&amp;IF(AH50="","",IF(ISERROR(SEARCH($F$2,Séquences!$W$306)),"",AH50))&amp;" "&amp;IF(AI50="","",IF(ISERROR(SEARCH($F$2,Séquences!$W$349)),"",AI50))&amp;" "&amp;IF(AJ50="","",IF(ISERROR(SEARCH($F$2,Séquences!$W$392)),"",AJ50))&amp;" "&amp;IF(AK50="","",IF(ISERROR(SEARCH($F$2,Séquences!$W$435)),"",AK50)))</f>
        <v>.</v>
      </c>
      <c r="G50" s="430" t="str">
        <f>IF(ISERROR(SEARCH($G$3,C50)),".",IF(AB50="","",IF(ISERROR(SEARCH($G$2,Séquences!$W$44)),"",AB50))&amp;" "&amp;IF(AC50="","",IF(ISERROR(SEARCH($G$2,Séquences!$W$88)),"",AC50))&amp;" "&amp;IF(AD50="","",IF(ISERROR(SEARCH($G$2,Séquences!$W$131)),"",AD50))&amp;" "&amp;IF(AE50="","",IF(ISERROR(SEARCH($G$2,Séquences!$W$175)),"",AE50))&amp;" "&amp;IF(AF50="","",IF(ISERROR(SEARCH($G$2,Séquences!$W$219)),"",AF50))&amp;" "&amp;IF(AG50="","",IF(ISERROR(SEARCH($G$2,Séquences!$W$263)),"",AG50))&amp;" "&amp;IF(AH50="","",IF(ISERROR(SEARCH($G$2,Séquences!$W$306)),"",AH50))&amp;" "&amp;IF(AI50="","",IF(ISERROR(SEARCH($G$2,Séquences!$W$349)),"",AI50))&amp;" "&amp;IF(AJ50="","",IF(ISERROR(SEARCH($G$2,Séquences!$W$392)),"",AJ50))&amp;" "&amp;IF(AK50="","",IF(ISERROR(SEARCH($G$2,Séquences!$W$435)),"",AK50)))</f>
        <v>.</v>
      </c>
      <c r="H50" s="430" t="str">
        <f>IF(ISERROR(SEARCH($H$3,C50)),".",IF(AB50="","",IF(ISERROR(SEARCH($H$2,Séquences!$W$44)),"",AB50))&amp;" "&amp;IF(AC50="","",IF(ISERROR(SEARCH($H$2,Séquences!$W$88)),"",AC50))&amp;" "&amp;IF(AD50="","",IF(ISERROR(SEARCH($H$2,Séquences!$W$131)),"",AD50))&amp;" "&amp;IF(AE50="","",IF(ISERROR(SEARCH($H$2,Séquences!$W$175)),"",AE50))&amp;" "&amp;IF(AF50="","",IF(ISERROR(SEARCH($H$2,Séquences!$W$219)),"",AF50))&amp;" "&amp;IF(AG50="","",IF(ISERROR(SEARCH($H$2,Séquences!$W$263)),"",AG50))&amp;" "&amp;IF(AH50="","",IF(ISERROR(SEARCH($H$2,Séquences!$W$306)),"",AH50))&amp;" "&amp;IF(AI50="","",IF(ISERROR(SEARCH($H$2,Séquences!$W$349)),"",AI50))&amp;" "&amp;IF(AJ50="","",IF(ISERROR(SEARCH($H$2,Séquences!$W$392)),"",AJ50))&amp;" "&amp;IF(AK50="","",IF(ISERROR(SEARCH($H$2,Séquences!$W$435)),"",AK50)))</f>
        <v>.</v>
      </c>
      <c r="I50" s="431" t="str">
        <f>IF(ISERROR(SEARCH($I$3,C50)),".",IF(AB50="","",IF(ISERROR(SEARCH($I$2,Séquences!$W$44)),"",AB50))&amp;" "&amp;IF(AC50="","",IF(ISERROR(SEARCH($I$2,Séquences!$W$88)),"",AC50))&amp;" "&amp;IF(AD50="","",IF(ISERROR(SEARCH($I$2,Séquences!$W$131)),"",AD50))&amp;" "&amp;IF(AE50="","",IF(ISERROR(SEARCH($I$2,Séquences!$W$175)),"",AE50))&amp;" "&amp;IF(AF50="","",IF(ISERROR(SEARCH($I$2,Séquences!$W$219)),"",AF50))&amp;" "&amp;IF(AG50="","",IF(ISERROR(SEARCH($I$2,Séquences!$W$263)),"",AG50))&amp;" "&amp;IF(AH50="","",IF(ISERROR(SEARCH($I$2,Séquences!$W$306)),"",AH50))&amp;" "&amp;IF(AI50="","",IF(ISERROR(SEARCH($I$2,Séquences!$W$349)),"",AI50))&amp;" "&amp;IF(AJ50="","",IF(ISERROR(SEARCH($I$2,Séquences!$W$392)),"",AJ50))&amp;" "&amp;IF(AK50="","",IF(ISERROR(SEARCH($I$2,Séquences!$W$435)),"",AK50)))</f>
        <v>.</v>
      </c>
      <c r="J50" s="365" t="str">
        <f>IF(ISERROR(SEARCH($J$3,C50)),".",IF(AB50="","",IF(ISERROR(SEARCH($J$2,Séquences!$W$44)),"",AB50))&amp;" "&amp;IF(AC50="","",IF(ISERROR(SEARCH($J$2,Séquences!$W$88)),"",AC50))&amp;" "&amp;IF(AD50="","",IF(ISERROR(SEARCH($J$2,Séquences!$W$131)),"",AD50))&amp;" "&amp;IF(AE50="","",IF(ISERROR(SEARCH($J$2,Séquences!$W$175)),"",AE50))&amp;" "&amp;IF(AF50="","",IF(ISERROR(SEARCH($J$2,Séquences!$W$219)),"",AF50))&amp;" "&amp;IF(AG50="","",IF(ISERROR(SEARCH($J$2,Séquences!$W$263)),"",AG50))&amp;" "&amp;IF(AH50="","",IF(ISERROR(SEARCH($J$2,Séquences!$W$306)),"",AH50))&amp;" "&amp;IF(AI50="","",IF(ISERROR(SEARCH($J$2,Séquences!$W$349)),"",AI50))&amp;" "&amp;IF(AJ50="","",IF(ISERROR(SEARCH($J$2,Séquences!$W$392)),"",AJ50))&amp;" "&amp;IF(AK50="","",IF(ISERROR(SEARCH($J$2,Séquences!$W$435)),"",AK50)))</f>
        <v>.</v>
      </c>
      <c r="K50" s="430" t="str">
        <f>IF(ISERROR(SEARCH($K$3,C50)),".",IF(AB50="","",IF(ISERROR(SEARCH($K$2,Séquences!$W$44)),"",AB50))&amp;" "&amp;IF(AC50="","",IF(ISERROR(SEARCH($K$2,Séquences!$W$88)),"",AC50))&amp;" "&amp;IF(AD50="","",IF(ISERROR(SEARCH($K$2,Séquences!$W$131)),"",AD50))&amp;" "&amp;IF(AE50="","",IF(ISERROR(SEARCH($K$2,Séquences!$W$175)),"",AE50))&amp;" "&amp;IF(AF50="","",IF(ISERROR(SEARCH($K$2,Séquences!$W$219)),"",AF50))&amp;" "&amp;IF(AG50="","",IF(ISERROR(SEARCH($K$2,Séquences!$W$263)),"",AG50))&amp;" "&amp;IF(AH50="","",IF(ISERROR(SEARCH($K$2,Séquences!$W$306)),"",AH50))&amp;" "&amp;IF(AI50="","",IF(ISERROR(SEARCH($K$2,Séquences!$W$349)),"",AI50))&amp;" "&amp;IF(AJ50="","",IF(ISERROR(SEARCH($K$2,Séquences!$W$392)),"",AJ50))&amp;" "&amp;IF(AK50="","",IF(ISERROR(SEARCH($K$2,Séquences!$W$435)),"",AK50)))</f>
        <v>.</v>
      </c>
      <c r="L50" s="430" t="str">
        <f>IF(ISERROR(SEARCH($L$3,C50)),".",IF(AB50="","",IF(ISERROR(SEARCH($L$2,Séquences!$W$44)),"",AB50))&amp;" "&amp;IF(AC50="","",IF(ISERROR(SEARCH($L$2,Séquences!$W$88)),"",AC50))&amp;" "&amp;IF(AD50="","",IF(ISERROR(SEARCH($L$2,Séquences!$W$131)),"",AD50))&amp;" "&amp;IF(AE50="","",IF(ISERROR(SEARCH($L$2,Séquences!$W$175)),"",AE50))&amp;" "&amp;IF(AF50="","",IF(ISERROR(SEARCH($L$2,Séquences!$W$219)),"",AF50))&amp;" "&amp;IF(AG50="","",IF(ISERROR(SEARCH($L$2,Séquences!$W$263)),"",AG50))&amp;" "&amp;IF(AH50="","",IF(ISERROR(SEARCH($L$2,Séquences!$W$306)),"",AH50))&amp;" "&amp;IF(AI50="","",IF(ISERROR(SEARCH($L$2,Séquences!$W$349)),"",AI50))&amp;" "&amp;IF(AJ50="","",IF(ISERROR(SEARCH($L$2,Séquences!$W$392)),"",AJ50))&amp;" "&amp;IF(AK50="","",IF(ISERROR(SEARCH($L$2,Séquences!$W$435)),"",AK50)))</f>
        <v>.</v>
      </c>
      <c r="M50" s="431" t="str">
        <f>IF(ISERROR(SEARCH($M$3,C50)),".",IF(AB50="","",IF(ISERROR(SEARCH($M$2,Séquences!$W$44)),"",AB50))&amp;" "&amp;IF(AC50="","",IF(ISERROR(SEARCH($M$2,Séquences!$W$88)),"",AC50))&amp;" "&amp;IF(AD50="","",IF(ISERROR(SEARCH($M$2,Séquences!$W$131)),"",AD50))&amp;" "&amp;IF(AE50="","",IF(ISERROR(SEARCH($M$2,Séquences!$W$175)),"",AE50))&amp;" "&amp;IF(AF50="","",IF(ISERROR(SEARCH($M$2,Séquences!$W$219)),"",AF50))&amp;" "&amp;IF(AG50="","",IF(ISERROR(SEARCH($M$2,Séquences!$W$263)),"",AG50))&amp;" "&amp;IF(AH50="","",IF(ISERROR(SEARCH($M$2,Séquences!$W$306)),"",AH50))&amp;" "&amp;IF(AI50="","",IF(ISERROR(SEARCH($M$2,Séquences!$W$349)),"",AI50))&amp;" "&amp;IF(AJ50="","",IF(ISERROR(SEARCH($M$2,Séquences!$W$392)),"",AJ50))&amp;" "&amp;IF(AK50="","",IF(ISERROR(SEARCH($M$2,Séquences!$W$435)),"",AK50)))</f>
        <v>.</v>
      </c>
      <c r="N50" s="365" t="str">
        <f>IF(ISERROR(SEARCH($N$3,C50)),".",IF(AB50="","",IF(ISERROR(SEARCH($N$2,Séquences!$W$44)),"",AB50))&amp;" "&amp;IF(AC50="","",IF(ISERROR(SEARCH($N$2,Séquences!$W$88)),"",AC50))&amp;" "&amp;IF(AD50="","",IF(ISERROR(SEARCH($N$2,Séquences!$W$131)),"",AD50))&amp;" "&amp;IF(AE50="","",IF(ISERROR(SEARCH($N$2,Séquences!$W$175)),"",AE50))&amp;" "&amp;IF(AF50="","",IF(ISERROR(SEARCH($N$2,Séquences!$W$219)),"",AF50))&amp;" "&amp;IF(AG50="","",IF(ISERROR(SEARCH($N$2,Séquences!$W$263)),"",AG50))&amp;" "&amp;IF(AH50="","",IF(ISERROR(SEARCH($N$2,Séquences!$W$306)),"",AH50))&amp;" "&amp;IF(AI50="","",IF(ISERROR(SEARCH($N$2,Séquences!$W$349)),"",AI50))&amp;" "&amp;IF(AJ50="","",IF(ISERROR(SEARCH($N$2,Séquences!$W$392)),"",AJ50))&amp;" "&amp;IF(AK50="","",IF(ISERROR(SEARCH($N$2,Séquences!$W$435)),"",AK50)))</f>
        <v xml:space="preserve">         </v>
      </c>
      <c r="O50" s="430" t="str">
        <f>IF(ISERROR(SEARCH($O$3,C50)),".",IF(AB50="","",IF(ISERROR(SEARCH($O$2,Séquences!$W$44)),"",AB50))&amp;" "&amp;IF(AC50="","",IF(ISERROR(SEARCH($O$2,Séquences!$W$88)),"",AC50))&amp;" "&amp;IF(AD50="","",IF(ISERROR(SEARCH($O$2,Séquences!$W$131)),"",AD50))&amp;" "&amp;IF(AE50="","",IF(ISERROR(SEARCH($O$2,Séquences!$W$175)),"",AE50))&amp;" "&amp;IF(AF50="","",IF(ISERROR(SEARCH($O$2,Séquences!$W$219)),"",AF50))&amp;" "&amp;IF(AG50="","",IF(ISERROR(SEARCH($O$2,Séquences!$W$263)),"",AG50))&amp;" "&amp;IF(AH50="","",IF(ISERROR(SEARCH($O$2,Séquences!$W$306)),"",AH50))&amp;" "&amp;IF(AI50="","",IF(ISERROR(SEARCH($O$2,Séquences!$W$349)),"",AI50))&amp;" "&amp;IF(AJ50="","",IF(ISERROR(SEARCH($O$2,Séquences!$W$392)),"",AJ50))&amp;" "&amp;IF(AK50="","",IF(ISERROR(SEARCH($O$2,Séquences!$W$435)),"",AK50)))</f>
        <v xml:space="preserve">         </v>
      </c>
      <c r="P50" s="430" t="str">
        <f>IF(ISERROR(SEARCH($P$3,C50)),".",IF(AB50="","",IF(ISERROR(SEARCH($P$2,Séquences!$W$44)),"",AB50))&amp;" "&amp;IF(AC50="","",IF(ISERROR(SEARCH($P$2,Séquences!$W$88)),"",AC50))&amp;" "&amp;IF(AD50="","",IF(ISERROR(SEARCH($P$2,Séquences!$W$131)),"",AD50))&amp;" "&amp;IF(AE50="","",IF(ISERROR(SEARCH($P$2,Séquences!$W$175)),"",AE50))&amp;" "&amp;IF(AF50="","",IF(ISERROR(SEARCH($P$2,Séquences!$W$219)),"",AF50))&amp;" "&amp;IF(AG50="","",IF(ISERROR(SEARCH($P$2,Séquences!$W$263)),"",AG50))&amp;" "&amp;IF(AH50="","",IF(ISERROR(SEARCH($P$2,Séquences!$W$306)),"",AH50))&amp;" "&amp;IF(AI50="","",IF(ISERROR(SEARCH($P$2,Séquences!$W$349)),"",AI50))&amp;" "&amp;IF(AJ50="","",IF(ISERROR(SEARCH($P$2,Séquences!$W$392)),"",AJ50))&amp;" "&amp;IF(AK50="","",IF(ISERROR(SEARCH($P$2,Séquences!$W$435)),"",AK50)))</f>
        <v xml:space="preserve">         </v>
      </c>
      <c r="Q50" s="431" t="str">
        <f>IF(ISERROR(SEARCH($Q$3,C50)),".",IF(AB50="","",IF(ISERROR(SEARCH($Q$2,Séquences!$W$44)),"",AB50))&amp;" "&amp;IF(AC50="","",IF(ISERROR(SEARCH($Q$2,Séquences!$W$88)),"",AC50))&amp;" "&amp;IF(AD50="","",IF(ISERROR(SEARCH($Q$2,Séquences!$W$131)),"",AD50))&amp;" "&amp;IF(AE50="","",IF(ISERROR(SEARCH($Q$2,Séquences!$W$175)),"",AE50))&amp;" "&amp;IF(AF50="","",IF(ISERROR(SEARCH($Q$2,Séquences!$W$219)),"",AF50))&amp;" "&amp;IF(AG50="","",IF(ISERROR(SEARCH($Q$2,Séquences!$W$263)),"",AG50))&amp;" "&amp;IF(AH50="","",IF(ISERROR(SEARCH($Q$2,Séquences!$W$306)),"",AH50))&amp;" "&amp;IF(AI50="","",IF(ISERROR(SEARCH($Q$2,Séquences!$W$349)),"",AI50))&amp;" "&amp;IF(AJ50="","",IF(ISERROR(SEARCH($Q$2,Séquences!$W$392)),"",AJ50))&amp;" "&amp;IF(AK50="","",IF(ISERROR(SEARCH($Q$2,Séquences!$W$435)),"",AK50)))</f>
        <v>.</v>
      </c>
      <c r="R50" s="365" t="str">
        <f>IF(ISERROR(SEARCH($R$3,C50)),".",IF(AB50="","",IF(ISERROR(SEARCH($R$2,Séquences!$W$44)),"",AB50))&amp;" "&amp;IF(AC50="","",IF(ISERROR(SEARCH($R$2,Séquences!$W$88)),"",AC50))&amp;" "&amp;IF(AD50="","",IF(ISERROR(SEARCH($R$2,Séquences!$W$131)),"",AD50))&amp;" "&amp;IF(AE50="","",IF(ISERROR(SEARCH($R$2,Séquences!$W$175)),"",AE50))&amp;" "&amp;IF(AF50="","",IF(ISERROR(SEARCH($R$2,Séquences!$W$219)),"",AF50))&amp;" "&amp;IF(AG50="","",IF(ISERROR(SEARCH($R$2,Séquences!$W$263)),"",AG50))&amp;" "&amp;IF(AH50="","",IF(ISERROR(SEARCH($R$2,Séquences!$W$306)),"",AH50))&amp;" "&amp;IF(AI50="","",IF(ISERROR(SEARCH($R$2,Séquences!$W$349)),"",AI50))&amp;" "&amp;IF(AJ50="","",IF(ISERROR(SEARCH($R$2,Séquences!$W$392)),"",AJ50))&amp;" "&amp;IF(AK50="","",IF(ISERROR(SEARCH($R$2,Séquences!$W$435)),"",AK50)))</f>
        <v xml:space="preserve">         </v>
      </c>
      <c r="S50" s="430" t="str">
        <f>IF(ISERROR(SEARCH($S$3,C50)),".",IF(AB50="","",IF(ISERROR(SEARCH($S$2,Séquences!$W$44)),"",AB50))&amp;" "&amp;IF(AC50="","",IF(ISERROR(SEARCH($S$2,Séquences!$W$88)),"",AC50))&amp;" "&amp;IF(AD50="","",IF(ISERROR(SEARCH($S$2,Séquences!$W$131)),"",AD50))&amp;" "&amp;IF(AE50="","",IF(ISERROR(SEARCH($S$2,Séquences!$W$175)),"",AE50))&amp;" "&amp;IF(AF50="","",IF(ISERROR(SEARCH($S$2,Séquences!$W$219)),"",AF50))&amp;" "&amp;IF(AG50="","",IF(ISERROR(SEARCH($S$2,Séquences!$W$263)),"",AG50))&amp;" "&amp;IF(AH50="","",IF(ISERROR(SEARCH($S$2,Séquences!$W$306)),"",AH50))&amp;" "&amp;IF(AI50="","",IF(ISERROR(SEARCH($S$2,Séquences!$W$349)),"",AI50))&amp;" "&amp;IF(AJ50="","",IF(ISERROR(SEARCH($S$2,Séquences!$W$392)),"",AJ50))&amp;" "&amp;IF(AK50="","",IF(ISERROR(SEARCH($S$2,Séquences!$W$435)),"",AK50)))</f>
        <v>.</v>
      </c>
      <c r="T50" s="431" t="str">
        <f>IF(ISERROR(SEARCH($T$3,C50)),".",IF(AB50="","",IF(ISERROR(SEARCH($T$2,Séquences!$W$44)),"",AB50))&amp;" "&amp;IF(AC50="","",IF(ISERROR(SEARCH($T$2,Séquences!$W$88)),"",AC50))&amp;" "&amp;IF(AD50="","",IF(ISERROR(SEARCH($T$2,Séquences!$W$131)),"",AD50))&amp;" "&amp;IF(AE50="","",IF(ISERROR(SEARCH($T$2,Séquences!$W$175)),"",AE50))&amp;" "&amp;IF(AF50="","",IF(ISERROR(SEARCH($T$2,Séquences!$W$219)),"",AF50))&amp;" "&amp;IF(AG50="","",IF(ISERROR(SEARCH($T$2,Séquences!$W$263)),"",AG50))&amp;" "&amp;IF(AH50="","",IF(ISERROR(SEARCH($T$2,Séquences!$W$306)),"",AH50))&amp;" "&amp;IF(AI50="","",IF(ISERROR(SEARCH($T$2,Séquences!$W$349)),"",AI50))&amp;" "&amp;IF(AJ50="","",IF(ISERROR(SEARCH($T$2,Séquences!$W$392)),"",AJ50))&amp;" "&amp;IF(AK50="","",IF(ISERROR(SEARCH($T$2,Séquences!$W$435)),"",AK50)))</f>
        <v>.</v>
      </c>
      <c r="U50" s="365" t="str">
        <f>IF(ISERROR(SEARCH($U$3,C50)),".",IF(AB50="","",IF(ISERROR(SEARCH($U$2,Séquences!$W$44)),"",AB50))&amp;" "&amp;IF(AC50="","",IF(ISERROR(SEARCH($U$2,Séquences!$W$88)),"",AC50))&amp;" "&amp;IF(AD50="","",IF(ISERROR(SEARCH($U$2,Séquences!$W$131)),"",AD50))&amp;" "&amp;IF(AE50="","",IF(ISERROR(SEARCH($U$2,Séquences!$W$175)),"",AE50))&amp;" "&amp;IF(AF50="","",IF(ISERROR(SEARCH($U$2,Séquences!$W$219)),"",AF50))&amp;" "&amp;IF(AG50="","",IF(ISERROR(SEARCH($U$2,Séquences!$W$263)),"",AG50))&amp;" "&amp;IF(AH50="","",IF(ISERROR(SEARCH($U$2,Séquences!$W$306)),"",AH50))&amp;" "&amp;IF(AI50="","",IF(ISERROR(SEARCH($U$2,Séquences!$W$349)),"",AI50))&amp;" "&amp;IF(AJ50="","",IF(ISERROR(SEARCH($U$2,Séquences!$W$392)),"",AJ50))&amp;" "&amp;IF(AK50="","",IF(ISERROR(SEARCH($U$2,Séquences!$W$435)),"",AK50)))</f>
        <v xml:space="preserve">         </v>
      </c>
      <c r="V50" s="430" t="str">
        <f>IF(ISERROR(SEARCH($V$3,C50)),".",IF(AB50="","",IF(ISERROR(SEARCH($V$2,Séquences!$W$44)),"",AB50))&amp;" "&amp;IF(AC50="","",IF(ISERROR(SEARCH($V$2,Séquences!$W$88)),"",AC50))&amp;" "&amp;IF(AD50="","",IF(ISERROR(SEARCH($V$2,Séquences!$W$131)),"",AD50))&amp;" "&amp;IF(AE50="","",IF(ISERROR(SEARCH($V$2,Séquences!$W$175)),"",AE50))&amp;" "&amp;IF(AF50="","",IF(ISERROR(SEARCH($V$2,Séquences!$W$219)),"",AF50))&amp;" "&amp;IF(AG50="","",IF(ISERROR(SEARCH($V$2,Séquences!$W$263)),"",AG50))&amp;" "&amp;IF(AH50="","",IF(ISERROR(SEARCH($V$2,Séquences!$W$306)),"",AH50))&amp;" "&amp;IF(AI50="","",IF(ISERROR(SEARCH($V$2,Séquences!$W$349)),"",AI50))&amp;" "&amp;IF(AJ50="","",IF(ISERROR(SEARCH($V$2,Séquences!$W$392)),"",AJ50))&amp;" "&amp;IF(AK50="","",IF(ISERROR(SEARCH($V$2,Séquences!$W$435)),"",AK50)))</f>
        <v>.</v>
      </c>
      <c r="W50" s="431" t="str">
        <f>IF(ISERROR(SEARCH($W$3,C50)),".",IF(AB50="","",IF(ISERROR(SEARCH($W$2,Séquences!$W$44)),"",AB50))&amp;" "&amp;IF(AC50="","",IF(ISERROR(SEARCH($W$2,Séquences!$W$88)),"",AC50))&amp;" "&amp;IF(AD50="","",IF(ISERROR(SEARCH($W$2,Séquences!$W$131)),"",AD50))&amp;" "&amp;IF(AE50="","",IF(ISERROR(SEARCH($W$2,Séquences!$W$175)),"",AE50))&amp;" "&amp;IF(AF50="","",IF(ISERROR(SEARCH($W$2,Séquences!$W$219)),"",AF50))&amp;" "&amp;IF(AG50="","",IF(ISERROR(SEARCH($W$2,Séquences!$W$263)),"",AG50))&amp;" "&amp;IF(AH50="","",IF(ISERROR(SEARCH($W$2,Séquences!$W$306)),"",AH50))&amp;" "&amp;IF(AI50="","",IF(ISERROR(SEARCH($W$2,Séquences!$W$349)),"",AI50))&amp;" "&amp;IF(AJ50="","",IF(ISERROR(SEARCH($W$2,Séquences!$W$392)),"",AJ50))&amp;" "&amp;IF(AK50="","",IF(ISERROR(SEARCH($W$2,Séquences!$W$435)),"",AK50)))</f>
        <v>.</v>
      </c>
      <c r="X50" s="365" t="str">
        <f>IF(ISERROR(SEARCH($X$3,C50)),".",IF(AB50="","",IF(ISERROR(SEARCH($X$2,Séquences!$W$44)),"",AB50))&amp;" "&amp;IF(AC50="","",IF(ISERROR(SEARCH($X$2,Séquences!$W$88)),"",AC50))&amp;" "&amp;IF(AD50="","",IF(ISERROR(SEARCH($X$2,Séquences!$W$131)),"",AD50))&amp;" "&amp;IF(AE50="","",IF(ISERROR(SEARCH($X$2,Séquences!$W$175)),"",AE50))&amp;" "&amp;IF(AF50="","",IF(ISERROR(SEARCH($X$2,Séquences!$W$219)),"",AF50))&amp;" "&amp;IF(AG50="","",IF(ISERROR(SEARCH($X$2,Séquences!$W$263)),"",AG50))&amp;" "&amp;IF(AH50="","",IF(ISERROR(SEARCH($X$2,Séquences!$W$306)),"",AH50))&amp;" "&amp;IF(AI50="","",IF(ISERROR(SEARCH($X$2,Séquences!$W$349)),"",AI50))&amp;" "&amp;IF(AJ50="","",IF(ISERROR(SEARCH($X$2,Séquences!$W$392)),"",AJ50))&amp;" "&amp;IF(AK50="","",IF(ISERROR(SEARCH($X$2,Séquences!$W$435)),"",AK50)))</f>
        <v>.</v>
      </c>
      <c r="Y50" s="430" t="str">
        <f>IF(ISERROR(SEARCH($Y$3,C50)),".",IF(AB50="","",IF(ISERROR(SEARCH($Y$2,Séquences!$W$44)),"",AB50))&amp;" "&amp;IF(AC50="","",IF(ISERROR(SEARCH($Y$2,Séquences!$W$88)),"",AC50))&amp;" "&amp;IF(AD50="","",IF(ISERROR(SEARCH($Y$2,Séquences!$W$131)),"",AD50))&amp;" "&amp;IF(AE50="","",IF(ISERROR(SEARCH($Y$2,Séquences!$W$175)),"",AE50))&amp;" "&amp;IF(AF50="","",IF(ISERROR(SEARCH($Y$2,Séquences!$W$219)),"",AF50))&amp;" "&amp;IF(AG50="","",IF(ISERROR(SEARCH($Y$2,Séquences!$W$263)),"",AG50))&amp;" "&amp;IF(AH50="","",IF(ISERROR(SEARCH($Y$2,Séquences!$W$306)),"",AH50))&amp;" "&amp;IF(AI50="","",IF(ISERROR(SEARCH($Y$2,Séquences!$W$349)),"",AI50))&amp;" "&amp;IF(AJ50="","",IF(ISERROR(SEARCH($Y$2,Séquences!$W$392)),"",AJ50))&amp;" "&amp;IF(AK50="","",IF(ISERROR(SEARCH($Y$2,Séquences!$W$435)),"",AK50)))</f>
        <v>.</v>
      </c>
      <c r="Z50" s="430" t="str">
        <f>IF(ISERROR(SEARCH($Z$3,C50)),".",IF(AB50="","",IF(ISERROR(SEARCH($Z$2,Séquences!$W$44)),"",AB50))&amp;" "&amp;IF(AC50="","",IF(ISERROR(SEARCH($Z$2,Séquences!$W$88)),"",AC50))&amp;" "&amp;IF(AD50="","",IF(ISERROR(SEARCH($Z$2,Séquences!$W$131)),"",AD50))&amp;" "&amp;IF(AE50="","",IF(ISERROR(SEARCH($Z$2,Séquences!$W$175)),"",AE50))&amp;" "&amp;IF(AF50="","",IF(ISERROR(SEARCH($Z$2,Séquences!$W$219)),"",AF50))&amp;" "&amp;IF(AG50="","",IF(ISERROR(SEARCH($Z$2,Séquences!$W$263)),"",AG50))&amp;" "&amp;IF(AH50="","",IF(ISERROR(SEARCH($Z$2,Séquences!$W$306)),"",AH50))&amp;" "&amp;IF(AI50="","",IF(ISERROR(SEARCH($Z$2,Séquences!$W$349)),"",AI50))&amp;" "&amp;IF(AJ50="","",IF(ISERROR(SEARCH($Z$2,Séquences!$W$392)),"",AJ50))&amp;" "&amp;IF(AK50="","",IF(ISERROR(SEARCH($Z$2,Séquences!$W$435)),"",AK50)))</f>
        <v>.</v>
      </c>
      <c r="AA50" s="206">
        <f t="shared" si="3"/>
        <v>22</v>
      </c>
      <c r="AB50" s="207" t="str">
        <f>IF(ISERROR(SEARCH($A$45,Séquences!$W$44)),"",IF(ISERROR(SEARCH(A50,Séquences!$W$44)),"",Séquences!$X$44))</f>
        <v/>
      </c>
      <c r="AC50" s="207" t="str">
        <f>IF(ISERROR(SEARCH($A$45,Séquences!$W$88)),"",IF(ISERROR(SEARCH(A50,Séquences!$W$88)),"",Séquences!$X$88))</f>
        <v/>
      </c>
      <c r="AD50" s="207" t="str">
        <f>IF(ISERROR(SEARCH($A$45,Séquences!$W$131)),"",IF(ISERROR(SEARCH(A50,Séquences!$W$131)),"",Séquences!$X$131))</f>
        <v/>
      </c>
      <c r="AE50" s="207" t="str">
        <f>IF(ISERROR(SEARCH($A$45,Séquences!$W$175)),"",IF(ISERROR(SEARCH(A50,Séquences!$W$175)),"",Séquences!$X$175))</f>
        <v/>
      </c>
      <c r="AF50" s="207" t="str">
        <f>IF(ISERROR(SEARCH($A$45,Séquences!$W$219)),"",IF(ISERROR(SEARCH(A50,Séquences!$W$219)),"",Séquences!$X$219))</f>
        <v/>
      </c>
      <c r="AG50" s="207" t="str">
        <f>IF(ISERROR(SEARCH($A$45,Séquences!$W$263)),"",IF(ISERROR(SEARCH(B50,Séquences!$W$263)),"",Séquences!$X$263))</f>
        <v/>
      </c>
      <c r="AH50" s="207" t="str">
        <f>IF(ISERROR(SEARCH($A$45,Séquences!$W$306)),"",IF(ISERROR(SEARCH(B50,Séquences!$W$306)),"",Séquences!$X$306))</f>
        <v/>
      </c>
      <c r="AI50" s="207" t="str">
        <f>IF(ISERROR(SEARCH($A$45,Séquences!$W$349)),"",IF(ISERROR(SEARCH(B50,Séquences!$W$349)),"",Séquences!$X$349))</f>
        <v/>
      </c>
      <c r="AJ50" s="207" t="str">
        <f>IF(ISERROR(SEARCH($A$45,Séquences!$W$392)),"",IF(ISERROR(SEARCH(B50,Séquences!$W$392)),"",Séquences!$X$392))</f>
        <v/>
      </c>
      <c r="AK50" s="207" t="str">
        <f>IF(ISERROR(SEARCH($A$45,Séquences!$W$435)),"",IF(ISERROR(SEARCH(C50,Séquences!$W$435)),"",Séquences!$X$435))</f>
        <v/>
      </c>
    </row>
    <row r="51" spans="1:368" ht="39" customHeight="1">
      <c r="A51" s="211" t="s">
        <v>856</v>
      </c>
      <c r="B51" s="209" t="s">
        <v>855</v>
      </c>
      <c r="C51" s="345" t="str">
        <f>'Objectifs et Compétences'!I46</f>
        <v xml:space="preserve">3.1. / 3.2. / 4.1. / 4.3.  </v>
      </c>
      <c r="D51" s="208" t="s">
        <v>835</v>
      </c>
      <c r="E51" s="429" t="str">
        <f>IF(ISERROR(SEARCH($E$3,C51)),".",IF(AB51="","",IF(ISERROR(SEARCH($E$2,Séquences!$W$44)),"",AB51))&amp;" "&amp;IF(AC51="","",IF(ISERROR(SEARCH($E$2,Séquences!$W$88)),"",AC51))&amp;" "&amp;IF(AD51="","",IF(ISERROR(SEARCH($E$2,Séquences!$W$131)),"",AD51))&amp;" "&amp;IF(AE51="","",IF(ISERROR(SEARCH($E$2,Séquences!$W$175)),"",AE51))&amp;" "&amp;IF(AF51="","",IF(ISERROR(SEARCH($E$2,Séquences!$W$219)),"",AF51))&amp;" "&amp;IF(AG51="","",IF(ISERROR(SEARCH($E$2,Séquences!$W$263)),"",AG51))&amp;" "&amp;IF(AH51="","",IF(ISERROR(SEARCH($E$2,Séquences!$W$306)),"",AH51))&amp;" "&amp;IF(AI51="","",IF(ISERROR(SEARCH($E$2,Séquences!$W$349)),"",AI51))&amp;" "&amp;IF(AJ51="","",IF(ISERROR(SEARCH($E$2,Séquences!$W$392)),"",AJ51))&amp;" "&amp;IF(AK51="","",IF(ISERROR(SEARCH($E$2,Séquences!$W$435)),"",AK51)))</f>
        <v>.</v>
      </c>
      <c r="F51" s="430" t="str">
        <f>IF(ISERROR(SEARCH($F$3,C51)),".",IF(AB51="","",IF(ISERROR(SEARCH($F$2,Séquences!$W$44)),"",AB51))&amp;" "&amp;IF(AC51="","",IF(ISERROR(SEARCH($F$2,Séquences!$W$88)),"",AC51))&amp;" "&amp;IF(AD51="","",IF(ISERROR(SEARCH($F$2,Séquences!$W$131)),"",AD51))&amp;" "&amp;IF(AE51="","",IF(ISERROR(SEARCH($F$2,Séquences!$W$175)),"",AE51))&amp;" "&amp;IF(AF51="","",IF(ISERROR(SEARCH($F$2,Séquences!$W$219)),"",AF51))&amp;" "&amp;IF(AG51="","",IF(ISERROR(SEARCH($F$2,Séquences!$W$263)),"",AG51))&amp;" "&amp;IF(AH51="","",IF(ISERROR(SEARCH($F$2,Séquences!$W$306)),"",AH51))&amp;" "&amp;IF(AI51="","",IF(ISERROR(SEARCH($F$2,Séquences!$W$349)),"",AI51))&amp;" "&amp;IF(AJ51="","",IF(ISERROR(SEARCH($F$2,Séquences!$W$392)),"",AJ51))&amp;" "&amp;IF(AK51="","",IF(ISERROR(SEARCH($F$2,Séquences!$W$435)),"",AK51)))</f>
        <v>.</v>
      </c>
      <c r="G51" s="430" t="str">
        <f>IF(ISERROR(SEARCH($G$3,C51)),".",IF(AB51="","",IF(ISERROR(SEARCH($G$2,Séquences!$W$44)),"",AB51))&amp;" "&amp;IF(AC51="","",IF(ISERROR(SEARCH($G$2,Séquences!$W$88)),"",AC51))&amp;" "&amp;IF(AD51="","",IF(ISERROR(SEARCH($G$2,Séquences!$W$131)),"",AD51))&amp;" "&amp;IF(AE51="","",IF(ISERROR(SEARCH($G$2,Séquences!$W$175)),"",AE51))&amp;" "&amp;IF(AF51="","",IF(ISERROR(SEARCH($G$2,Séquences!$W$219)),"",AF51))&amp;" "&amp;IF(AG51="","",IF(ISERROR(SEARCH($G$2,Séquences!$W$263)),"",AG51))&amp;" "&amp;IF(AH51="","",IF(ISERROR(SEARCH($G$2,Séquences!$W$306)),"",AH51))&amp;" "&amp;IF(AI51="","",IF(ISERROR(SEARCH($G$2,Séquences!$W$349)),"",AI51))&amp;" "&amp;IF(AJ51="","",IF(ISERROR(SEARCH($G$2,Séquences!$W$392)),"",AJ51))&amp;" "&amp;IF(AK51="","",IF(ISERROR(SEARCH($G$2,Séquences!$W$435)),"",AK51)))</f>
        <v>.</v>
      </c>
      <c r="H51" s="430" t="str">
        <f>IF(ISERROR(SEARCH($H$3,C51)),".",IF(AB51="","",IF(ISERROR(SEARCH($H$2,Séquences!$W$44)),"",AB51))&amp;" "&amp;IF(AC51="","",IF(ISERROR(SEARCH($H$2,Séquences!$W$88)),"",AC51))&amp;" "&amp;IF(AD51="","",IF(ISERROR(SEARCH($H$2,Séquences!$W$131)),"",AD51))&amp;" "&amp;IF(AE51="","",IF(ISERROR(SEARCH($H$2,Séquences!$W$175)),"",AE51))&amp;" "&amp;IF(AF51="","",IF(ISERROR(SEARCH($H$2,Séquences!$W$219)),"",AF51))&amp;" "&amp;IF(AG51="","",IF(ISERROR(SEARCH($H$2,Séquences!$W$263)),"",AG51))&amp;" "&amp;IF(AH51="","",IF(ISERROR(SEARCH($H$2,Séquences!$W$306)),"",AH51))&amp;" "&amp;IF(AI51="","",IF(ISERROR(SEARCH($H$2,Séquences!$W$349)),"",AI51))&amp;" "&amp;IF(AJ51="","",IF(ISERROR(SEARCH($H$2,Séquences!$W$392)),"",AJ51))&amp;" "&amp;IF(AK51="","",IF(ISERROR(SEARCH($H$2,Séquences!$W$435)),"",AK51)))</f>
        <v>.</v>
      </c>
      <c r="I51" s="431" t="str">
        <f>IF(ISERROR(SEARCH($I$3,C51)),".",IF(AB51="","",IF(ISERROR(SEARCH($I$2,Séquences!$W$44)),"",AB51))&amp;" "&amp;IF(AC51="","",IF(ISERROR(SEARCH($I$2,Séquences!$W$88)),"",AC51))&amp;" "&amp;IF(AD51="","",IF(ISERROR(SEARCH($I$2,Séquences!$W$131)),"",AD51))&amp;" "&amp;IF(AE51="","",IF(ISERROR(SEARCH($I$2,Séquences!$W$175)),"",AE51))&amp;" "&amp;IF(AF51="","",IF(ISERROR(SEARCH($I$2,Séquences!$W$219)),"",AF51))&amp;" "&amp;IF(AG51="","",IF(ISERROR(SEARCH($I$2,Séquences!$W$263)),"",AG51))&amp;" "&amp;IF(AH51="","",IF(ISERROR(SEARCH($I$2,Séquences!$W$306)),"",AH51))&amp;" "&amp;IF(AI51="","",IF(ISERROR(SEARCH($I$2,Séquences!$W$349)),"",AI51))&amp;" "&amp;IF(AJ51="","",IF(ISERROR(SEARCH($I$2,Séquences!$W$392)),"",AJ51))&amp;" "&amp;IF(AK51="","",IF(ISERROR(SEARCH($I$2,Séquences!$W$435)),"",AK51)))</f>
        <v>.</v>
      </c>
      <c r="J51" s="365" t="str">
        <f>IF(ISERROR(SEARCH($J$3,C51)),".",IF(AB51="","",IF(ISERROR(SEARCH($J$2,Séquences!$W$44)),"",AB51))&amp;" "&amp;IF(AC51="","",IF(ISERROR(SEARCH($J$2,Séquences!$W$88)),"",AC51))&amp;" "&amp;IF(AD51="","",IF(ISERROR(SEARCH($J$2,Séquences!$W$131)),"",AD51))&amp;" "&amp;IF(AE51="","",IF(ISERROR(SEARCH($J$2,Séquences!$W$175)),"",AE51))&amp;" "&amp;IF(AF51="","",IF(ISERROR(SEARCH($J$2,Séquences!$W$219)),"",AF51))&amp;" "&amp;IF(AG51="","",IF(ISERROR(SEARCH($J$2,Séquences!$W$263)),"",AG51))&amp;" "&amp;IF(AH51="","",IF(ISERROR(SEARCH($J$2,Séquences!$W$306)),"",AH51))&amp;" "&amp;IF(AI51="","",IF(ISERROR(SEARCH($J$2,Séquences!$W$349)),"",AI51))&amp;" "&amp;IF(AJ51="","",IF(ISERROR(SEARCH($J$2,Séquences!$W$392)),"",AJ51))&amp;" "&amp;IF(AK51="","",IF(ISERROR(SEARCH($J$2,Séquences!$W$435)),"",AK51)))</f>
        <v>.</v>
      </c>
      <c r="K51" s="430" t="str">
        <f>IF(ISERROR(SEARCH($K$3,C51)),".",IF(AB51="","",IF(ISERROR(SEARCH($K$2,Séquences!$W$44)),"",AB51))&amp;" "&amp;IF(AC51="","",IF(ISERROR(SEARCH($K$2,Séquences!$W$88)),"",AC51))&amp;" "&amp;IF(AD51="","",IF(ISERROR(SEARCH($K$2,Séquences!$W$131)),"",AD51))&amp;" "&amp;IF(AE51="","",IF(ISERROR(SEARCH($K$2,Séquences!$W$175)),"",AE51))&amp;" "&amp;IF(AF51="","",IF(ISERROR(SEARCH($K$2,Séquences!$W$219)),"",AF51))&amp;" "&amp;IF(AG51="","",IF(ISERROR(SEARCH($K$2,Séquences!$W$263)),"",AG51))&amp;" "&amp;IF(AH51="","",IF(ISERROR(SEARCH($K$2,Séquences!$W$306)),"",AH51))&amp;" "&amp;IF(AI51="","",IF(ISERROR(SEARCH($K$2,Séquences!$W$349)),"",AI51))&amp;" "&amp;IF(AJ51="","",IF(ISERROR(SEARCH($K$2,Séquences!$W$392)),"",AJ51))&amp;" "&amp;IF(AK51="","",IF(ISERROR(SEARCH($K$2,Séquences!$W$435)),"",AK51)))</f>
        <v>.</v>
      </c>
      <c r="L51" s="430" t="str">
        <f>IF(ISERROR(SEARCH($L$3,C51)),".",IF(AB51="","",IF(ISERROR(SEARCH($L$2,Séquences!$W$44)),"",AB51))&amp;" "&amp;IF(AC51="","",IF(ISERROR(SEARCH($L$2,Séquences!$W$88)),"",AC51))&amp;" "&amp;IF(AD51="","",IF(ISERROR(SEARCH($L$2,Séquences!$W$131)),"",AD51))&amp;" "&amp;IF(AE51="","",IF(ISERROR(SEARCH($L$2,Séquences!$W$175)),"",AE51))&amp;" "&amp;IF(AF51="","",IF(ISERROR(SEARCH($L$2,Séquences!$W$219)),"",AF51))&amp;" "&amp;IF(AG51="","",IF(ISERROR(SEARCH($L$2,Séquences!$W$263)),"",AG51))&amp;" "&amp;IF(AH51="","",IF(ISERROR(SEARCH($L$2,Séquences!$W$306)),"",AH51))&amp;" "&amp;IF(AI51="","",IF(ISERROR(SEARCH($L$2,Séquences!$W$349)),"",AI51))&amp;" "&amp;IF(AJ51="","",IF(ISERROR(SEARCH($L$2,Séquences!$W$392)),"",AJ51))&amp;" "&amp;IF(AK51="","",IF(ISERROR(SEARCH($L$2,Séquences!$W$435)),"",AK51)))</f>
        <v>.</v>
      </c>
      <c r="M51" s="431" t="str">
        <f>IF(ISERROR(SEARCH($M$3,C51)),".",IF(AB51="","",IF(ISERROR(SEARCH($M$2,Séquences!$W$44)),"",AB51))&amp;" "&amp;IF(AC51="","",IF(ISERROR(SEARCH($M$2,Séquences!$W$88)),"",AC51))&amp;" "&amp;IF(AD51="","",IF(ISERROR(SEARCH($M$2,Séquences!$W$131)),"",AD51))&amp;" "&amp;IF(AE51="","",IF(ISERROR(SEARCH($M$2,Séquences!$W$175)),"",AE51))&amp;" "&amp;IF(AF51="","",IF(ISERROR(SEARCH($M$2,Séquences!$W$219)),"",AF51))&amp;" "&amp;IF(AG51="","",IF(ISERROR(SEARCH($M$2,Séquences!$W$263)),"",AG51))&amp;" "&amp;IF(AH51="","",IF(ISERROR(SEARCH($M$2,Séquences!$W$306)),"",AH51))&amp;" "&amp;IF(AI51="","",IF(ISERROR(SEARCH($M$2,Séquences!$W$349)),"",AI51))&amp;" "&amp;IF(AJ51="","",IF(ISERROR(SEARCH($M$2,Séquences!$W$392)),"",AJ51))&amp;" "&amp;IF(AK51="","",IF(ISERROR(SEARCH($M$2,Séquences!$W$435)),"",AK51)))</f>
        <v>.</v>
      </c>
      <c r="N51" s="365" t="str">
        <f>IF(ISERROR(SEARCH($N$3,C51)),".",IF(AB51="","",IF(ISERROR(SEARCH($N$2,Séquences!$W$44)),"",AB51))&amp;" "&amp;IF(AC51="","",IF(ISERROR(SEARCH($N$2,Séquences!$W$88)),"",AC51))&amp;" "&amp;IF(AD51="","",IF(ISERROR(SEARCH($N$2,Séquences!$W$131)),"",AD51))&amp;" "&amp;IF(AE51="","",IF(ISERROR(SEARCH($N$2,Séquences!$W$175)),"",AE51))&amp;" "&amp;IF(AF51="","",IF(ISERROR(SEARCH($N$2,Séquences!$W$219)),"",AF51))&amp;" "&amp;IF(AG51="","",IF(ISERROR(SEARCH($N$2,Séquences!$W$263)),"",AG51))&amp;" "&amp;IF(AH51="","",IF(ISERROR(SEARCH($N$2,Séquences!$W$306)),"",AH51))&amp;" "&amp;IF(AI51="","",IF(ISERROR(SEARCH($N$2,Séquences!$W$349)),"",AI51))&amp;" "&amp;IF(AJ51="","",IF(ISERROR(SEARCH($N$2,Séquences!$W$392)),"",AJ51))&amp;" "&amp;IF(AK51="","",IF(ISERROR(SEARCH($N$2,Séquences!$W$435)),"",AK51)))</f>
        <v xml:space="preserve">         </v>
      </c>
      <c r="O51" s="430" t="str">
        <f>IF(ISERROR(SEARCH($O$3,C51)),".",IF(AB51="","",IF(ISERROR(SEARCH($O$2,Séquences!$W$44)),"",AB51))&amp;" "&amp;IF(AC51="","",IF(ISERROR(SEARCH($O$2,Séquences!$W$88)),"",AC51))&amp;" "&amp;IF(AD51="","",IF(ISERROR(SEARCH($O$2,Séquences!$W$131)),"",AD51))&amp;" "&amp;IF(AE51="","",IF(ISERROR(SEARCH($O$2,Séquences!$W$175)),"",AE51))&amp;" "&amp;IF(AF51="","",IF(ISERROR(SEARCH($O$2,Séquences!$W$219)),"",AF51))&amp;" "&amp;IF(AG51="","",IF(ISERROR(SEARCH($O$2,Séquences!$W$263)),"",AG51))&amp;" "&amp;IF(AH51="","",IF(ISERROR(SEARCH($O$2,Séquences!$W$306)),"",AH51))&amp;" "&amp;IF(AI51="","",IF(ISERROR(SEARCH($O$2,Séquences!$W$349)),"",AI51))&amp;" "&amp;IF(AJ51="","",IF(ISERROR(SEARCH($O$2,Séquences!$W$392)),"",AJ51))&amp;" "&amp;IF(AK51="","",IF(ISERROR(SEARCH($O$2,Séquences!$W$435)),"",AK51)))</f>
        <v xml:space="preserve">         </v>
      </c>
      <c r="P51" s="430" t="str">
        <f>IF(ISERROR(SEARCH($P$3,C51)),".",IF(AB51="","",IF(ISERROR(SEARCH($P$2,Séquences!$W$44)),"",AB51))&amp;" "&amp;IF(AC51="","",IF(ISERROR(SEARCH($P$2,Séquences!$W$88)),"",AC51))&amp;" "&amp;IF(AD51="","",IF(ISERROR(SEARCH($P$2,Séquences!$W$131)),"",AD51))&amp;" "&amp;IF(AE51="","",IF(ISERROR(SEARCH($P$2,Séquences!$W$175)),"",AE51))&amp;" "&amp;IF(AF51="","",IF(ISERROR(SEARCH($P$2,Séquences!$W$219)),"",AF51))&amp;" "&amp;IF(AG51="","",IF(ISERROR(SEARCH($P$2,Séquences!$W$263)),"",AG51))&amp;" "&amp;IF(AH51="","",IF(ISERROR(SEARCH($P$2,Séquences!$W$306)),"",AH51))&amp;" "&amp;IF(AI51="","",IF(ISERROR(SEARCH($P$2,Séquences!$W$349)),"",AI51))&amp;" "&amp;IF(AJ51="","",IF(ISERROR(SEARCH($P$2,Séquences!$W$392)),"",AJ51))&amp;" "&amp;IF(AK51="","",IF(ISERROR(SEARCH($P$2,Séquences!$W$435)),"",AK51)))</f>
        <v>.</v>
      </c>
      <c r="Q51" s="431" t="str">
        <f>IF(ISERROR(SEARCH($Q$3,C51)),".",IF(AB51="","",IF(ISERROR(SEARCH($Q$2,Séquences!$W$44)),"",AB51))&amp;" "&amp;IF(AC51="","",IF(ISERROR(SEARCH($Q$2,Séquences!$W$88)),"",AC51))&amp;" "&amp;IF(AD51="","",IF(ISERROR(SEARCH($Q$2,Séquences!$W$131)),"",AD51))&amp;" "&amp;IF(AE51="","",IF(ISERROR(SEARCH($Q$2,Séquences!$W$175)),"",AE51))&amp;" "&amp;IF(AF51="","",IF(ISERROR(SEARCH($Q$2,Séquences!$W$219)),"",AF51))&amp;" "&amp;IF(AG51="","",IF(ISERROR(SEARCH($Q$2,Séquences!$W$263)),"",AG51))&amp;" "&amp;IF(AH51="","",IF(ISERROR(SEARCH($Q$2,Séquences!$W$306)),"",AH51))&amp;" "&amp;IF(AI51="","",IF(ISERROR(SEARCH($Q$2,Séquences!$W$349)),"",AI51))&amp;" "&amp;IF(AJ51="","",IF(ISERROR(SEARCH($Q$2,Séquences!$W$392)),"",AJ51))&amp;" "&amp;IF(AK51="","",IF(ISERROR(SEARCH($Q$2,Séquences!$W$435)),"",AK51)))</f>
        <v>.</v>
      </c>
      <c r="R51" s="365" t="str">
        <f>IF(ISERROR(SEARCH($R$3,C51)),".",IF(AB51="","",IF(ISERROR(SEARCH($R$2,Séquences!$W$44)),"",AB51))&amp;" "&amp;IF(AC51="","",IF(ISERROR(SEARCH($R$2,Séquences!$W$88)),"",AC51))&amp;" "&amp;IF(AD51="","",IF(ISERROR(SEARCH($R$2,Séquences!$W$131)),"",AD51))&amp;" "&amp;IF(AE51="","",IF(ISERROR(SEARCH($R$2,Séquences!$W$175)),"",AE51))&amp;" "&amp;IF(AF51="","",IF(ISERROR(SEARCH($R$2,Séquences!$W$219)),"",AF51))&amp;" "&amp;IF(AG51="","",IF(ISERROR(SEARCH($R$2,Séquences!$W$263)),"",AG51))&amp;" "&amp;IF(AH51="","",IF(ISERROR(SEARCH($R$2,Séquences!$W$306)),"",AH51))&amp;" "&amp;IF(AI51="","",IF(ISERROR(SEARCH($R$2,Séquences!$W$349)),"",AI51))&amp;" "&amp;IF(AJ51="","",IF(ISERROR(SEARCH($R$2,Séquences!$W$392)),"",AJ51))&amp;" "&amp;IF(AK51="","",IF(ISERROR(SEARCH($R$2,Séquences!$W$435)),"",AK51)))</f>
        <v xml:space="preserve">         </v>
      </c>
      <c r="S51" s="430" t="str">
        <f>IF(ISERROR(SEARCH($S$3,C51)),".",IF(AB51="","",IF(ISERROR(SEARCH($S$2,Séquences!$W$44)),"",AB51))&amp;" "&amp;IF(AC51="","",IF(ISERROR(SEARCH($S$2,Séquences!$W$88)),"",AC51))&amp;" "&amp;IF(AD51="","",IF(ISERROR(SEARCH($S$2,Séquences!$W$131)),"",AD51))&amp;" "&amp;IF(AE51="","",IF(ISERROR(SEARCH($S$2,Séquences!$W$175)),"",AE51))&amp;" "&amp;IF(AF51="","",IF(ISERROR(SEARCH($S$2,Séquences!$W$219)),"",AF51))&amp;" "&amp;IF(AG51="","",IF(ISERROR(SEARCH($S$2,Séquences!$W$263)),"",AG51))&amp;" "&amp;IF(AH51="","",IF(ISERROR(SEARCH($S$2,Séquences!$W$306)),"",AH51))&amp;" "&amp;IF(AI51="","",IF(ISERROR(SEARCH($S$2,Séquences!$W$349)),"",AI51))&amp;" "&amp;IF(AJ51="","",IF(ISERROR(SEARCH($S$2,Séquences!$W$392)),"",AJ51))&amp;" "&amp;IF(AK51="","",IF(ISERROR(SEARCH($S$2,Séquences!$W$435)),"",AK51)))</f>
        <v>.</v>
      </c>
      <c r="T51" s="431" t="str">
        <f>IF(ISERROR(SEARCH($T$3,C51)),".",IF(AB51="","",IF(ISERROR(SEARCH($T$2,Séquences!$W$44)),"",AB51))&amp;" "&amp;IF(AC51="","",IF(ISERROR(SEARCH($T$2,Séquences!$W$88)),"",AC51))&amp;" "&amp;IF(AD51="","",IF(ISERROR(SEARCH($T$2,Séquences!$W$131)),"",AD51))&amp;" "&amp;IF(AE51="","",IF(ISERROR(SEARCH($T$2,Séquences!$W$175)),"",AE51))&amp;" "&amp;IF(AF51="","",IF(ISERROR(SEARCH($T$2,Séquences!$W$219)),"",AF51))&amp;" "&amp;IF(AG51="","",IF(ISERROR(SEARCH($T$2,Séquences!$W$263)),"",AG51))&amp;" "&amp;IF(AH51="","",IF(ISERROR(SEARCH($T$2,Séquences!$W$306)),"",AH51))&amp;" "&amp;IF(AI51="","",IF(ISERROR(SEARCH($T$2,Séquences!$W$349)),"",AI51))&amp;" "&amp;IF(AJ51="","",IF(ISERROR(SEARCH($T$2,Séquences!$W$392)),"",AJ51))&amp;" "&amp;IF(AK51="","",IF(ISERROR(SEARCH($T$2,Séquences!$W$435)),"",AK51)))</f>
        <v xml:space="preserve">         </v>
      </c>
      <c r="U51" s="365" t="str">
        <f>IF(ISERROR(SEARCH($U$3,C51)),".",IF(AB51="","",IF(ISERROR(SEARCH($U$2,Séquences!$W$44)),"",AB51))&amp;" "&amp;IF(AC51="","",IF(ISERROR(SEARCH($U$2,Séquences!$W$88)),"",AC51))&amp;" "&amp;IF(AD51="","",IF(ISERROR(SEARCH($U$2,Séquences!$W$131)),"",AD51))&amp;" "&amp;IF(AE51="","",IF(ISERROR(SEARCH($U$2,Séquences!$W$175)),"",AE51))&amp;" "&amp;IF(AF51="","",IF(ISERROR(SEARCH($U$2,Séquences!$W$219)),"",AF51))&amp;" "&amp;IF(AG51="","",IF(ISERROR(SEARCH($U$2,Séquences!$W$263)),"",AG51))&amp;" "&amp;IF(AH51="","",IF(ISERROR(SEARCH($U$2,Séquences!$W$306)),"",AH51))&amp;" "&amp;IF(AI51="","",IF(ISERROR(SEARCH($U$2,Séquences!$W$349)),"",AI51))&amp;" "&amp;IF(AJ51="","",IF(ISERROR(SEARCH($U$2,Séquences!$W$392)),"",AJ51))&amp;" "&amp;IF(AK51="","",IF(ISERROR(SEARCH($U$2,Séquences!$W$435)),"",AK51)))</f>
        <v>.</v>
      </c>
      <c r="V51" s="430" t="str">
        <f>IF(ISERROR(SEARCH($V$3,C51)),".",IF(AB51="","",IF(ISERROR(SEARCH($V$2,Séquences!$W$44)),"",AB51))&amp;" "&amp;IF(AC51="","",IF(ISERROR(SEARCH($V$2,Séquences!$W$88)),"",AC51))&amp;" "&amp;IF(AD51="","",IF(ISERROR(SEARCH($V$2,Séquences!$W$131)),"",AD51))&amp;" "&amp;IF(AE51="","",IF(ISERROR(SEARCH($V$2,Séquences!$W$175)),"",AE51))&amp;" "&amp;IF(AF51="","",IF(ISERROR(SEARCH($V$2,Séquences!$W$219)),"",AF51))&amp;" "&amp;IF(AG51="","",IF(ISERROR(SEARCH($V$2,Séquences!$W$263)),"",AG51))&amp;" "&amp;IF(AH51="","",IF(ISERROR(SEARCH($V$2,Séquences!$W$306)),"",AH51))&amp;" "&amp;IF(AI51="","",IF(ISERROR(SEARCH($V$2,Séquences!$W$349)),"",AI51))&amp;" "&amp;IF(AJ51="","",IF(ISERROR(SEARCH($V$2,Séquences!$W$392)),"",AJ51))&amp;" "&amp;IF(AK51="","",IF(ISERROR(SEARCH($V$2,Séquences!$W$435)),"",AK51)))</f>
        <v>.</v>
      </c>
      <c r="W51" s="431" t="str">
        <f>IF(ISERROR(SEARCH($W$3,C51)),".",IF(AB51="","",IF(ISERROR(SEARCH($W$2,Séquences!$W$44)),"",AB51))&amp;" "&amp;IF(AC51="","",IF(ISERROR(SEARCH($W$2,Séquences!$W$88)),"",AC51))&amp;" "&amp;IF(AD51="","",IF(ISERROR(SEARCH($W$2,Séquences!$W$131)),"",AD51))&amp;" "&amp;IF(AE51="","",IF(ISERROR(SEARCH($W$2,Séquences!$W$175)),"",AE51))&amp;" "&amp;IF(AF51="","",IF(ISERROR(SEARCH($W$2,Séquences!$W$219)),"",AF51))&amp;" "&amp;IF(AG51="","",IF(ISERROR(SEARCH($W$2,Séquences!$W$263)),"",AG51))&amp;" "&amp;IF(AH51="","",IF(ISERROR(SEARCH($W$2,Séquences!$W$306)),"",AH51))&amp;" "&amp;IF(AI51="","",IF(ISERROR(SEARCH($W$2,Séquences!$W$349)),"",AI51))&amp;" "&amp;IF(AJ51="","",IF(ISERROR(SEARCH($W$2,Séquences!$W$392)),"",AJ51))&amp;" "&amp;IF(AK51="","",IF(ISERROR(SEARCH($W$2,Séquences!$W$435)),"",AK51)))</f>
        <v>.</v>
      </c>
      <c r="X51" s="365" t="str">
        <f>IF(ISERROR(SEARCH($X$3,C51)),".",IF(AB51="","",IF(ISERROR(SEARCH($X$2,Séquences!$W$44)),"",AB51))&amp;" "&amp;IF(AC51="","",IF(ISERROR(SEARCH($X$2,Séquences!$W$88)),"",AC51))&amp;" "&amp;IF(AD51="","",IF(ISERROR(SEARCH($X$2,Séquences!$W$131)),"",AD51))&amp;" "&amp;IF(AE51="","",IF(ISERROR(SEARCH($X$2,Séquences!$W$175)),"",AE51))&amp;" "&amp;IF(AF51="","",IF(ISERROR(SEARCH($X$2,Séquences!$W$219)),"",AF51))&amp;" "&amp;IF(AG51="","",IF(ISERROR(SEARCH($X$2,Séquences!$W$263)),"",AG51))&amp;" "&amp;IF(AH51="","",IF(ISERROR(SEARCH($X$2,Séquences!$W$306)),"",AH51))&amp;" "&amp;IF(AI51="","",IF(ISERROR(SEARCH($X$2,Séquences!$W$349)),"",AI51))&amp;" "&amp;IF(AJ51="","",IF(ISERROR(SEARCH($X$2,Séquences!$W$392)),"",AJ51))&amp;" "&amp;IF(AK51="","",IF(ISERROR(SEARCH($X$2,Séquences!$W$435)),"",AK51)))</f>
        <v>.</v>
      </c>
      <c r="Y51" s="430" t="str">
        <f>IF(ISERROR(SEARCH($Y$3,C51)),".",IF(AB51="","",IF(ISERROR(SEARCH($Y$2,Séquences!$W$44)),"",AB51))&amp;" "&amp;IF(AC51="","",IF(ISERROR(SEARCH($Y$2,Séquences!$W$88)),"",AC51))&amp;" "&amp;IF(AD51="","",IF(ISERROR(SEARCH($Y$2,Séquences!$W$131)),"",AD51))&amp;" "&amp;IF(AE51="","",IF(ISERROR(SEARCH($Y$2,Séquences!$W$175)),"",AE51))&amp;" "&amp;IF(AF51="","",IF(ISERROR(SEARCH($Y$2,Séquences!$W$219)),"",AF51))&amp;" "&amp;IF(AG51="","",IF(ISERROR(SEARCH($Y$2,Séquences!$W$263)),"",AG51))&amp;" "&amp;IF(AH51="","",IF(ISERROR(SEARCH($Y$2,Séquences!$W$306)),"",AH51))&amp;" "&amp;IF(AI51="","",IF(ISERROR(SEARCH($Y$2,Séquences!$W$349)),"",AI51))&amp;" "&amp;IF(AJ51="","",IF(ISERROR(SEARCH($Y$2,Séquences!$W$392)),"",AJ51))&amp;" "&amp;IF(AK51="","",IF(ISERROR(SEARCH($Y$2,Séquences!$W$435)),"",AK51)))</f>
        <v>.</v>
      </c>
      <c r="Z51" s="430" t="str">
        <f>IF(ISERROR(SEARCH($Z$3,C51)),".",IF(AB51="","",IF(ISERROR(SEARCH($Z$2,Séquences!$W$44)),"",AB51))&amp;" "&amp;IF(AC51="","",IF(ISERROR(SEARCH($Z$2,Séquences!$W$88)),"",AC51))&amp;" "&amp;IF(AD51="","",IF(ISERROR(SEARCH($Z$2,Séquences!$W$131)),"",AD51))&amp;" "&amp;IF(AE51="","",IF(ISERROR(SEARCH($Z$2,Séquences!$W$175)),"",AE51))&amp;" "&amp;IF(AF51="","",IF(ISERROR(SEARCH($Z$2,Séquences!$W$219)),"",AF51))&amp;" "&amp;IF(AG51="","",IF(ISERROR(SEARCH($Z$2,Séquences!$W$263)),"",AG51))&amp;" "&amp;IF(AH51="","",IF(ISERROR(SEARCH($Z$2,Séquences!$W$306)),"",AH51))&amp;" "&amp;IF(AI51="","",IF(ISERROR(SEARCH($Z$2,Séquences!$W$349)),"",AI51))&amp;" "&amp;IF(AJ51="","",IF(ISERROR(SEARCH($Z$2,Séquences!$W$392)),"",AJ51))&amp;" "&amp;IF(AK51="","",IF(ISERROR(SEARCH($Z$2,Séquences!$W$435)),"",AK51)))</f>
        <v>.</v>
      </c>
      <c r="AA51" s="206">
        <f t="shared" si="3"/>
        <v>22</v>
      </c>
      <c r="AB51" s="207" t="str">
        <f>IF(ISERROR(SEARCH($A$45,Séquences!$W$44)),"",IF(ISERROR(SEARCH(A51,Séquences!$W$44)),"",Séquences!$X$44))</f>
        <v/>
      </c>
      <c r="AC51" s="207" t="str">
        <f>IF(ISERROR(SEARCH($A$45,Séquences!$W$88)),"",IF(ISERROR(SEARCH(A51,Séquences!$W$88)),"",Séquences!$X$88))</f>
        <v/>
      </c>
      <c r="AD51" s="207" t="str">
        <f>IF(ISERROR(SEARCH($A$45,Séquences!$W$131)),"",IF(ISERROR(SEARCH(A51,Séquences!$W$131)),"",Séquences!$X$131))</f>
        <v/>
      </c>
      <c r="AE51" s="207" t="str">
        <f>IF(ISERROR(SEARCH($A$45,Séquences!$W$175)),"",IF(ISERROR(SEARCH(A51,Séquences!$W$175)),"",Séquences!$X$175))</f>
        <v/>
      </c>
      <c r="AF51" s="207" t="str">
        <f>IF(ISERROR(SEARCH($A$45,Séquences!$W$219)),"",IF(ISERROR(SEARCH(A51,Séquences!$W$219)),"",Séquences!$X$219))</f>
        <v/>
      </c>
      <c r="AG51" s="207" t="str">
        <f>IF(ISERROR(SEARCH($A$45,Séquences!$W$263)),"",IF(ISERROR(SEARCH(B51,Séquences!$W$263)),"",Séquences!$X$263))</f>
        <v/>
      </c>
      <c r="AH51" s="207" t="str">
        <f>IF(ISERROR(SEARCH($A$45,Séquences!$W$306)),"",IF(ISERROR(SEARCH(B51,Séquences!$W$306)),"",Séquences!$X$306))</f>
        <v/>
      </c>
      <c r="AI51" s="207" t="str">
        <f>IF(ISERROR(SEARCH($A$45,Séquences!$W$349)),"",IF(ISERROR(SEARCH(B51,Séquences!$W$349)),"",Séquences!$X$349))</f>
        <v/>
      </c>
      <c r="AJ51" s="207" t="str">
        <f>IF(ISERROR(SEARCH($A$45,Séquences!$W$392)),"",IF(ISERROR(SEARCH(B51,Séquences!$W$392)),"",Séquences!$X$392))</f>
        <v/>
      </c>
      <c r="AK51" s="207" t="str">
        <f>IF(ISERROR(SEARCH($A$45,Séquences!$W$435)),"",IF(ISERROR(SEARCH(C51,Séquences!$W$435)),"",Séquences!$X$435))</f>
        <v/>
      </c>
    </row>
    <row r="52" spans="1:368" ht="39" customHeight="1">
      <c r="A52" s="210" t="s">
        <v>854</v>
      </c>
      <c r="B52" s="209" t="s">
        <v>853</v>
      </c>
      <c r="C52" s="345" t="str">
        <f>'Objectifs et Compétences'!I47</f>
        <v xml:space="preserve">3.1. / 3.4. / 5.3. </v>
      </c>
      <c r="D52" s="208" t="s">
        <v>835</v>
      </c>
      <c r="E52" s="429" t="str">
        <f>IF(ISERROR(SEARCH($E$3,C52)),".",IF(AB52="","",IF(ISERROR(SEARCH($E$2,Séquences!$W$44)),"",AB52))&amp;" "&amp;IF(AC52="","",IF(ISERROR(SEARCH($E$2,Séquences!$W$88)),"",AC52))&amp;" "&amp;IF(AD52="","",IF(ISERROR(SEARCH($E$2,Séquences!$W$131)),"",AD52))&amp;" "&amp;IF(AE52="","",IF(ISERROR(SEARCH($E$2,Séquences!$W$175)),"",AE52))&amp;" "&amp;IF(AF52="","",IF(ISERROR(SEARCH($E$2,Séquences!$W$219)),"",AF52))&amp;" "&amp;IF(AG52="","",IF(ISERROR(SEARCH($E$2,Séquences!$W$263)),"",AG52))&amp;" "&amp;IF(AH52="","",IF(ISERROR(SEARCH($E$2,Séquences!$W$306)),"",AH52))&amp;" "&amp;IF(AI52="","",IF(ISERROR(SEARCH($E$2,Séquences!$W$349)),"",AI52))&amp;" "&amp;IF(AJ52="","",IF(ISERROR(SEARCH($E$2,Séquences!$W$392)),"",AJ52))&amp;" "&amp;IF(AK52="","",IF(ISERROR(SEARCH($E$2,Séquences!$W$435)),"",AK52)))</f>
        <v>.</v>
      </c>
      <c r="F52" s="430" t="str">
        <f>IF(ISERROR(SEARCH($F$3,C52)),".",IF(AB52="","",IF(ISERROR(SEARCH($F$2,Séquences!$W$44)),"",AB52))&amp;" "&amp;IF(AC52="","",IF(ISERROR(SEARCH($F$2,Séquences!$W$88)),"",AC52))&amp;" "&amp;IF(AD52="","",IF(ISERROR(SEARCH($F$2,Séquences!$W$131)),"",AD52))&amp;" "&amp;IF(AE52="","",IF(ISERROR(SEARCH($F$2,Séquences!$W$175)),"",AE52))&amp;" "&amp;IF(AF52="","",IF(ISERROR(SEARCH($F$2,Séquences!$W$219)),"",AF52))&amp;" "&amp;IF(AG52="","",IF(ISERROR(SEARCH($F$2,Séquences!$W$263)),"",AG52))&amp;" "&amp;IF(AH52="","",IF(ISERROR(SEARCH($F$2,Séquences!$W$306)),"",AH52))&amp;" "&amp;IF(AI52="","",IF(ISERROR(SEARCH($F$2,Séquences!$W$349)),"",AI52))&amp;" "&amp;IF(AJ52="","",IF(ISERROR(SEARCH($F$2,Séquences!$W$392)),"",AJ52))&amp;" "&amp;IF(AK52="","",IF(ISERROR(SEARCH($F$2,Séquences!$W$435)),"",AK52)))</f>
        <v>.</v>
      </c>
      <c r="G52" s="430" t="str">
        <f>IF(ISERROR(SEARCH($G$3,C52)),".",IF(AB52="","",IF(ISERROR(SEARCH($G$2,Séquences!$W$44)),"",AB52))&amp;" "&amp;IF(AC52="","",IF(ISERROR(SEARCH($G$2,Séquences!$W$88)),"",AC52))&amp;" "&amp;IF(AD52="","",IF(ISERROR(SEARCH($G$2,Séquences!$W$131)),"",AD52))&amp;" "&amp;IF(AE52="","",IF(ISERROR(SEARCH($G$2,Séquences!$W$175)),"",AE52))&amp;" "&amp;IF(AF52="","",IF(ISERROR(SEARCH($G$2,Séquences!$W$219)),"",AF52))&amp;" "&amp;IF(AG52="","",IF(ISERROR(SEARCH($G$2,Séquences!$W$263)),"",AG52))&amp;" "&amp;IF(AH52="","",IF(ISERROR(SEARCH($G$2,Séquences!$W$306)),"",AH52))&amp;" "&amp;IF(AI52="","",IF(ISERROR(SEARCH($G$2,Séquences!$W$349)),"",AI52))&amp;" "&amp;IF(AJ52="","",IF(ISERROR(SEARCH($G$2,Séquences!$W$392)),"",AJ52))&amp;" "&amp;IF(AK52="","",IF(ISERROR(SEARCH($G$2,Séquences!$W$435)),"",AK52)))</f>
        <v>.</v>
      </c>
      <c r="H52" s="430" t="str">
        <f>IF(ISERROR(SEARCH($H$3,C52)),".",IF(AB52="","",IF(ISERROR(SEARCH($H$2,Séquences!$W$44)),"",AB52))&amp;" "&amp;IF(AC52="","",IF(ISERROR(SEARCH($H$2,Séquences!$W$88)),"",AC52))&amp;" "&amp;IF(AD52="","",IF(ISERROR(SEARCH($H$2,Séquences!$W$131)),"",AD52))&amp;" "&amp;IF(AE52="","",IF(ISERROR(SEARCH($H$2,Séquences!$W$175)),"",AE52))&amp;" "&amp;IF(AF52="","",IF(ISERROR(SEARCH($H$2,Séquences!$W$219)),"",AF52))&amp;" "&amp;IF(AG52="","",IF(ISERROR(SEARCH($H$2,Séquences!$W$263)),"",AG52))&amp;" "&amp;IF(AH52="","",IF(ISERROR(SEARCH($H$2,Séquences!$W$306)),"",AH52))&amp;" "&amp;IF(AI52="","",IF(ISERROR(SEARCH($H$2,Séquences!$W$349)),"",AI52))&amp;" "&amp;IF(AJ52="","",IF(ISERROR(SEARCH($H$2,Séquences!$W$392)),"",AJ52))&amp;" "&amp;IF(AK52="","",IF(ISERROR(SEARCH($H$2,Séquences!$W$435)),"",AK52)))</f>
        <v>.</v>
      </c>
      <c r="I52" s="431" t="str">
        <f>IF(ISERROR(SEARCH($I$3,C52)),".",IF(AB52="","",IF(ISERROR(SEARCH($I$2,Séquences!$W$44)),"",AB52))&amp;" "&amp;IF(AC52="","",IF(ISERROR(SEARCH($I$2,Séquences!$W$88)),"",AC52))&amp;" "&amp;IF(AD52="","",IF(ISERROR(SEARCH($I$2,Séquences!$W$131)),"",AD52))&amp;" "&amp;IF(AE52="","",IF(ISERROR(SEARCH($I$2,Séquences!$W$175)),"",AE52))&amp;" "&amp;IF(AF52="","",IF(ISERROR(SEARCH($I$2,Séquences!$W$219)),"",AF52))&amp;" "&amp;IF(AG52="","",IF(ISERROR(SEARCH($I$2,Séquences!$W$263)),"",AG52))&amp;" "&amp;IF(AH52="","",IF(ISERROR(SEARCH($I$2,Séquences!$W$306)),"",AH52))&amp;" "&amp;IF(AI52="","",IF(ISERROR(SEARCH($I$2,Séquences!$W$349)),"",AI52))&amp;" "&amp;IF(AJ52="","",IF(ISERROR(SEARCH($I$2,Séquences!$W$392)),"",AJ52))&amp;" "&amp;IF(AK52="","",IF(ISERROR(SEARCH($I$2,Séquences!$W$435)),"",AK52)))</f>
        <v>.</v>
      </c>
      <c r="J52" s="365" t="str">
        <f>IF(ISERROR(SEARCH($J$3,C52)),".",IF(AB52="","",IF(ISERROR(SEARCH($J$2,Séquences!$W$44)),"",AB52))&amp;" "&amp;IF(AC52="","",IF(ISERROR(SEARCH($J$2,Séquences!$W$88)),"",AC52))&amp;" "&amp;IF(AD52="","",IF(ISERROR(SEARCH($J$2,Séquences!$W$131)),"",AD52))&amp;" "&amp;IF(AE52="","",IF(ISERROR(SEARCH($J$2,Séquences!$W$175)),"",AE52))&amp;" "&amp;IF(AF52="","",IF(ISERROR(SEARCH($J$2,Séquences!$W$219)),"",AF52))&amp;" "&amp;IF(AG52="","",IF(ISERROR(SEARCH($J$2,Séquences!$W$263)),"",AG52))&amp;" "&amp;IF(AH52="","",IF(ISERROR(SEARCH($J$2,Séquences!$W$306)),"",AH52))&amp;" "&amp;IF(AI52="","",IF(ISERROR(SEARCH($J$2,Séquences!$W$349)),"",AI52))&amp;" "&amp;IF(AJ52="","",IF(ISERROR(SEARCH($J$2,Séquences!$W$392)),"",AJ52))&amp;" "&amp;IF(AK52="","",IF(ISERROR(SEARCH($J$2,Séquences!$W$435)),"",AK52)))</f>
        <v>.</v>
      </c>
      <c r="K52" s="430" t="str">
        <f>IF(ISERROR(SEARCH($K$3,C52)),".",IF(AB52="","",IF(ISERROR(SEARCH($K$2,Séquences!$W$44)),"",AB52))&amp;" "&amp;IF(AC52="","",IF(ISERROR(SEARCH($K$2,Séquences!$W$88)),"",AC52))&amp;" "&amp;IF(AD52="","",IF(ISERROR(SEARCH($K$2,Séquences!$W$131)),"",AD52))&amp;" "&amp;IF(AE52="","",IF(ISERROR(SEARCH($K$2,Séquences!$W$175)),"",AE52))&amp;" "&amp;IF(AF52="","",IF(ISERROR(SEARCH($K$2,Séquences!$W$219)),"",AF52))&amp;" "&amp;IF(AG52="","",IF(ISERROR(SEARCH($K$2,Séquences!$W$263)),"",AG52))&amp;" "&amp;IF(AH52="","",IF(ISERROR(SEARCH($K$2,Séquences!$W$306)),"",AH52))&amp;" "&amp;IF(AI52="","",IF(ISERROR(SEARCH($K$2,Séquences!$W$349)),"",AI52))&amp;" "&amp;IF(AJ52="","",IF(ISERROR(SEARCH($K$2,Séquences!$W$392)),"",AJ52))&amp;" "&amp;IF(AK52="","",IF(ISERROR(SEARCH($K$2,Séquences!$W$435)),"",AK52)))</f>
        <v>.</v>
      </c>
      <c r="L52" s="430" t="str">
        <f>IF(ISERROR(SEARCH($L$3,C52)),".",IF(AB52="","",IF(ISERROR(SEARCH($L$2,Séquences!$W$44)),"",AB52))&amp;" "&amp;IF(AC52="","",IF(ISERROR(SEARCH($L$2,Séquences!$W$88)),"",AC52))&amp;" "&amp;IF(AD52="","",IF(ISERROR(SEARCH($L$2,Séquences!$W$131)),"",AD52))&amp;" "&amp;IF(AE52="","",IF(ISERROR(SEARCH($L$2,Séquences!$W$175)),"",AE52))&amp;" "&amp;IF(AF52="","",IF(ISERROR(SEARCH($L$2,Séquences!$W$219)),"",AF52))&amp;" "&amp;IF(AG52="","",IF(ISERROR(SEARCH($L$2,Séquences!$W$263)),"",AG52))&amp;" "&amp;IF(AH52="","",IF(ISERROR(SEARCH($L$2,Séquences!$W$306)),"",AH52))&amp;" "&amp;IF(AI52="","",IF(ISERROR(SEARCH($L$2,Séquences!$W$349)),"",AI52))&amp;" "&amp;IF(AJ52="","",IF(ISERROR(SEARCH($L$2,Séquences!$W$392)),"",AJ52))&amp;" "&amp;IF(AK52="","",IF(ISERROR(SEARCH($L$2,Séquences!$W$435)),"",AK52)))</f>
        <v>.</v>
      </c>
      <c r="M52" s="431" t="str">
        <f>IF(ISERROR(SEARCH($M$3,C52)),".",IF(AB52="","",IF(ISERROR(SEARCH($M$2,Séquences!$W$44)),"",AB52))&amp;" "&amp;IF(AC52="","",IF(ISERROR(SEARCH($M$2,Séquences!$W$88)),"",AC52))&amp;" "&amp;IF(AD52="","",IF(ISERROR(SEARCH($M$2,Séquences!$W$131)),"",AD52))&amp;" "&amp;IF(AE52="","",IF(ISERROR(SEARCH($M$2,Séquences!$W$175)),"",AE52))&amp;" "&amp;IF(AF52="","",IF(ISERROR(SEARCH($M$2,Séquences!$W$219)),"",AF52))&amp;" "&amp;IF(AG52="","",IF(ISERROR(SEARCH($M$2,Séquences!$W$263)),"",AG52))&amp;" "&amp;IF(AH52="","",IF(ISERROR(SEARCH($M$2,Séquences!$W$306)),"",AH52))&amp;" "&amp;IF(AI52="","",IF(ISERROR(SEARCH($M$2,Séquences!$W$349)),"",AI52))&amp;" "&amp;IF(AJ52="","",IF(ISERROR(SEARCH($M$2,Séquences!$W$392)),"",AJ52))&amp;" "&amp;IF(AK52="","",IF(ISERROR(SEARCH($M$2,Séquences!$W$435)),"",AK52)))</f>
        <v>.</v>
      </c>
      <c r="N52" s="365" t="str">
        <f>IF(ISERROR(SEARCH($N$3,C52)),".",IF(AB52="","",IF(ISERROR(SEARCH($N$2,Séquences!$W$44)),"",AB52))&amp;" "&amp;IF(AC52="","",IF(ISERROR(SEARCH($N$2,Séquences!$W$88)),"",AC52))&amp;" "&amp;IF(AD52="","",IF(ISERROR(SEARCH($N$2,Séquences!$W$131)),"",AD52))&amp;" "&amp;IF(AE52="","",IF(ISERROR(SEARCH($N$2,Séquences!$W$175)),"",AE52))&amp;" "&amp;IF(AF52="","",IF(ISERROR(SEARCH($N$2,Séquences!$W$219)),"",AF52))&amp;" "&amp;IF(AG52="","",IF(ISERROR(SEARCH($N$2,Séquences!$W$263)),"",AG52))&amp;" "&amp;IF(AH52="","",IF(ISERROR(SEARCH($N$2,Séquences!$W$306)),"",AH52))&amp;" "&amp;IF(AI52="","",IF(ISERROR(SEARCH($N$2,Séquences!$W$349)),"",AI52))&amp;" "&amp;IF(AJ52="","",IF(ISERROR(SEARCH($N$2,Séquences!$W$392)),"",AJ52))&amp;" "&amp;IF(AK52="","",IF(ISERROR(SEARCH($N$2,Séquences!$W$435)),"",AK52)))</f>
        <v xml:space="preserve">         </v>
      </c>
      <c r="O52" s="430" t="str">
        <f>IF(ISERROR(SEARCH($O$3,C52)),".",IF(AB52="","",IF(ISERROR(SEARCH($O$2,Séquences!$W$44)),"",AB52))&amp;" "&amp;IF(AC52="","",IF(ISERROR(SEARCH($O$2,Séquences!$W$88)),"",AC52))&amp;" "&amp;IF(AD52="","",IF(ISERROR(SEARCH($O$2,Séquences!$W$131)),"",AD52))&amp;" "&amp;IF(AE52="","",IF(ISERROR(SEARCH($O$2,Séquences!$W$175)),"",AE52))&amp;" "&amp;IF(AF52="","",IF(ISERROR(SEARCH($O$2,Séquences!$W$219)),"",AF52))&amp;" "&amp;IF(AG52="","",IF(ISERROR(SEARCH($O$2,Séquences!$W$263)),"",AG52))&amp;" "&amp;IF(AH52="","",IF(ISERROR(SEARCH($O$2,Séquences!$W$306)),"",AH52))&amp;" "&amp;IF(AI52="","",IF(ISERROR(SEARCH($O$2,Séquences!$W$349)),"",AI52))&amp;" "&amp;IF(AJ52="","",IF(ISERROR(SEARCH($O$2,Séquences!$W$392)),"",AJ52))&amp;" "&amp;IF(AK52="","",IF(ISERROR(SEARCH($O$2,Séquences!$W$435)),"",AK52)))</f>
        <v>.</v>
      </c>
      <c r="P52" s="430" t="str">
        <f>IF(ISERROR(SEARCH($P$3,C52)),".",IF(AB52="","",IF(ISERROR(SEARCH($P$2,Séquences!$W$44)),"",AB52))&amp;" "&amp;IF(AC52="","",IF(ISERROR(SEARCH($P$2,Séquences!$W$88)),"",AC52))&amp;" "&amp;IF(AD52="","",IF(ISERROR(SEARCH($P$2,Séquences!$W$131)),"",AD52))&amp;" "&amp;IF(AE52="","",IF(ISERROR(SEARCH($P$2,Séquences!$W$175)),"",AE52))&amp;" "&amp;IF(AF52="","",IF(ISERROR(SEARCH($P$2,Séquences!$W$219)),"",AF52))&amp;" "&amp;IF(AG52="","",IF(ISERROR(SEARCH($P$2,Séquences!$W$263)),"",AG52))&amp;" "&amp;IF(AH52="","",IF(ISERROR(SEARCH($P$2,Séquences!$W$306)),"",AH52))&amp;" "&amp;IF(AI52="","",IF(ISERROR(SEARCH($P$2,Séquences!$W$349)),"",AI52))&amp;" "&amp;IF(AJ52="","",IF(ISERROR(SEARCH($P$2,Séquences!$W$392)),"",AJ52))&amp;" "&amp;IF(AK52="","",IF(ISERROR(SEARCH($P$2,Séquences!$W$435)),"",AK52)))</f>
        <v>.</v>
      </c>
      <c r="Q52" s="431" t="str">
        <f>IF(ISERROR(SEARCH($Q$3,C52)),".",IF(AB52="","",IF(ISERROR(SEARCH($Q$2,Séquences!$W$44)),"",AB52))&amp;" "&amp;IF(AC52="","",IF(ISERROR(SEARCH($Q$2,Séquences!$W$88)),"",AC52))&amp;" "&amp;IF(AD52="","",IF(ISERROR(SEARCH($Q$2,Séquences!$W$131)),"",AD52))&amp;" "&amp;IF(AE52="","",IF(ISERROR(SEARCH($Q$2,Séquences!$W$175)),"",AE52))&amp;" "&amp;IF(AF52="","",IF(ISERROR(SEARCH($Q$2,Séquences!$W$219)),"",AF52))&amp;" "&amp;IF(AG52="","",IF(ISERROR(SEARCH($Q$2,Séquences!$W$263)),"",AG52))&amp;" "&amp;IF(AH52="","",IF(ISERROR(SEARCH($Q$2,Séquences!$W$306)),"",AH52))&amp;" "&amp;IF(AI52="","",IF(ISERROR(SEARCH($Q$2,Séquences!$W$349)),"",AI52))&amp;" "&amp;IF(AJ52="","",IF(ISERROR(SEARCH($Q$2,Séquences!$W$392)),"",AJ52))&amp;" "&amp;IF(AK52="","",IF(ISERROR(SEARCH($Q$2,Séquences!$W$435)),"",AK52)))</f>
        <v xml:space="preserve">         </v>
      </c>
      <c r="R52" s="365" t="str">
        <f>IF(ISERROR(SEARCH($R$3,C52)),".",IF(AB52="","",IF(ISERROR(SEARCH($R$2,Séquences!$W$44)),"",AB52))&amp;" "&amp;IF(AC52="","",IF(ISERROR(SEARCH($R$2,Séquences!$W$88)),"",AC52))&amp;" "&amp;IF(AD52="","",IF(ISERROR(SEARCH($R$2,Séquences!$W$131)),"",AD52))&amp;" "&amp;IF(AE52="","",IF(ISERROR(SEARCH($R$2,Séquences!$W$175)),"",AE52))&amp;" "&amp;IF(AF52="","",IF(ISERROR(SEARCH($R$2,Séquences!$W$219)),"",AF52))&amp;" "&amp;IF(AG52="","",IF(ISERROR(SEARCH($R$2,Séquences!$W$263)),"",AG52))&amp;" "&amp;IF(AH52="","",IF(ISERROR(SEARCH($R$2,Séquences!$W$306)),"",AH52))&amp;" "&amp;IF(AI52="","",IF(ISERROR(SEARCH($R$2,Séquences!$W$349)),"",AI52))&amp;" "&amp;IF(AJ52="","",IF(ISERROR(SEARCH($R$2,Séquences!$W$392)),"",AJ52))&amp;" "&amp;IF(AK52="","",IF(ISERROR(SEARCH($R$2,Séquences!$W$435)),"",AK52)))</f>
        <v>.</v>
      </c>
      <c r="S52" s="430" t="str">
        <f>IF(ISERROR(SEARCH($S$3,C52)),".",IF(AB52="","",IF(ISERROR(SEARCH($S$2,Séquences!$W$44)),"",AB52))&amp;" "&amp;IF(AC52="","",IF(ISERROR(SEARCH($S$2,Séquences!$W$88)),"",AC52))&amp;" "&amp;IF(AD52="","",IF(ISERROR(SEARCH($S$2,Séquences!$W$131)),"",AD52))&amp;" "&amp;IF(AE52="","",IF(ISERROR(SEARCH($S$2,Séquences!$W$175)),"",AE52))&amp;" "&amp;IF(AF52="","",IF(ISERROR(SEARCH($S$2,Séquences!$W$219)),"",AF52))&amp;" "&amp;IF(AG52="","",IF(ISERROR(SEARCH($S$2,Séquences!$W$263)),"",AG52))&amp;" "&amp;IF(AH52="","",IF(ISERROR(SEARCH($S$2,Séquences!$W$306)),"",AH52))&amp;" "&amp;IF(AI52="","",IF(ISERROR(SEARCH($S$2,Séquences!$W$349)),"",AI52))&amp;" "&amp;IF(AJ52="","",IF(ISERROR(SEARCH($S$2,Séquences!$W$392)),"",AJ52))&amp;" "&amp;IF(AK52="","",IF(ISERROR(SEARCH($S$2,Séquences!$W$435)),"",AK52)))</f>
        <v>.</v>
      </c>
      <c r="T52" s="431" t="str">
        <f>IF(ISERROR(SEARCH($T$3,C52)),".",IF(AB52="","",IF(ISERROR(SEARCH($T$2,Séquences!$W$44)),"",AB52))&amp;" "&amp;IF(AC52="","",IF(ISERROR(SEARCH($T$2,Séquences!$W$88)),"",AC52))&amp;" "&amp;IF(AD52="","",IF(ISERROR(SEARCH($T$2,Séquences!$W$131)),"",AD52))&amp;" "&amp;IF(AE52="","",IF(ISERROR(SEARCH($T$2,Séquences!$W$175)),"",AE52))&amp;" "&amp;IF(AF52="","",IF(ISERROR(SEARCH($T$2,Séquences!$W$219)),"",AF52))&amp;" "&amp;IF(AG52="","",IF(ISERROR(SEARCH($T$2,Séquences!$W$263)),"",AG52))&amp;" "&amp;IF(AH52="","",IF(ISERROR(SEARCH($T$2,Séquences!$W$306)),"",AH52))&amp;" "&amp;IF(AI52="","",IF(ISERROR(SEARCH($T$2,Séquences!$W$349)),"",AI52))&amp;" "&amp;IF(AJ52="","",IF(ISERROR(SEARCH($T$2,Séquences!$W$392)),"",AJ52))&amp;" "&amp;IF(AK52="","",IF(ISERROR(SEARCH($T$2,Séquences!$W$435)),"",AK52)))</f>
        <v>.</v>
      </c>
      <c r="U52" s="365" t="str">
        <f>IF(ISERROR(SEARCH($U$3,C52)),".",IF(AB52="","",IF(ISERROR(SEARCH($U$2,Séquences!$W$44)),"",AB52))&amp;" "&amp;IF(AC52="","",IF(ISERROR(SEARCH($U$2,Séquences!$W$88)),"",AC52))&amp;" "&amp;IF(AD52="","",IF(ISERROR(SEARCH($U$2,Séquences!$W$131)),"",AD52))&amp;" "&amp;IF(AE52="","",IF(ISERROR(SEARCH($U$2,Séquences!$W$175)),"",AE52))&amp;" "&amp;IF(AF52="","",IF(ISERROR(SEARCH($U$2,Séquences!$W$219)),"",AF52))&amp;" "&amp;IF(AG52="","",IF(ISERROR(SEARCH($U$2,Séquences!$W$263)),"",AG52))&amp;" "&amp;IF(AH52="","",IF(ISERROR(SEARCH($U$2,Séquences!$W$306)),"",AH52))&amp;" "&amp;IF(AI52="","",IF(ISERROR(SEARCH($U$2,Séquences!$W$349)),"",AI52))&amp;" "&amp;IF(AJ52="","",IF(ISERROR(SEARCH($U$2,Séquences!$W$392)),"",AJ52))&amp;" "&amp;IF(AK52="","",IF(ISERROR(SEARCH($U$2,Séquences!$W$435)),"",AK52)))</f>
        <v>.</v>
      </c>
      <c r="V52" s="430" t="str">
        <f>IF(ISERROR(SEARCH($V$3,C52)),".",IF(AB52="","",IF(ISERROR(SEARCH($V$2,Séquences!$W$44)),"",AB52))&amp;" "&amp;IF(AC52="","",IF(ISERROR(SEARCH($V$2,Séquences!$W$88)),"",AC52))&amp;" "&amp;IF(AD52="","",IF(ISERROR(SEARCH($V$2,Séquences!$W$131)),"",AD52))&amp;" "&amp;IF(AE52="","",IF(ISERROR(SEARCH($V$2,Séquences!$W$175)),"",AE52))&amp;" "&amp;IF(AF52="","",IF(ISERROR(SEARCH($V$2,Séquences!$W$219)),"",AF52))&amp;" "&amp;IF(AG52="","",IF(ISERROR(SEARCH($V$2,Séquences!$W$263)),"",AG52))&amp;" "&amp;IF(AH52="","",IF(ISERROR(SEARCH($V$2,Séquences!$W$306)),"",AH52))&amp;" "&amp;IF(AI52="","",IF(ISERROR(SEARCH($V$2,Séquences!$W$349)),"",AI52))&amp;" "&amp;IF(AJ52="","",IF(ISERROR(SEARCH($V$2,Séquences!$W$392)),"",AJ52))&amp;" "&amp;IF(AK52="","",IF(ISERROR(SEARCH($V$2,Séquences!$W$435)),"",AK52)))</f>
        <v>.</v>
      </c>
      <c r="W52" s="431" t="str">
        <f>IF(ISERROR(SEARCH($W$3,C52)),".",IF(AB52="","",IF(ISERROR(SEARCH($W$2,Séquences!$W$44)),"",AB52))&amp;" "&amp;IF(AC52="","",IF(ISERROR(SEARCH($W$2,Séquences!$W$88)),"",AC52))&amp;" "&amp;IF(AD52="","",IF(ISERROR(SEARCH($W$2,Séquences!$W$131)),"",AD52))&amp;" "&amp;IF(AE52="","",IF(ISERROR(SEARCH($W$2,Séquences!$W$175)),"",AE52))&amp;" "&amp;IF(AF52="","",IF(ISERROR(SEARCH($W$2,Séquences!$W$219)),"",AF52))&amp;" "&amp;IF(AG52="","",IF(ISERROR(SEARCH($W$2,Séquences!$W$263)),"",AG52))&amp;" "&amp;IF(AH52="","",IF(ISERROR(SEARCH($W$2,Séquences!$W$306)),"",AH52))&amp;" "&amp;IF(AI52="","",IF(ISERROR(SEARCH($W$2,Séquences!$W$349)),"",AI52))&amp;" "&amp;IF(AJ52="","",IF(ISERROR(SEARCH($W$2,Séquences!$W$392)),"",AJ52))&amp;" "&amp;IF(AK52="","",IF(ISERROR(SEARCH($W$2,Séquences!$W$435)),"",AK52)))</f>
        <v xml:space="preserve">         </v>
      </c>
      <c r="X52" s="365" t="str">
        <f>IF(ISERROR(SEARCH($X$3,C52)),".",IF(AB52="","",IF(ISERROR(SEARCH($X$2,Séquences!$W$44)),"",AB52))&amp;" "&amp;IF(AC52="","",IF(ISERROR(SEARCH($X$2,Séquences!$W$88)),"",AC52))&amp;" "&amp;IF(AD52="","",IF(ISERROR(SEARCH($X$2,Séquences!$W$131)),"",AD52))&amp;" "&amp;IF(AE52="","",IF(ISERROR(SEARCH($X$2,Séquences!$W$175)),"",AE52))&amp;" "&amp;IF(AF52="","",IF(ISERROR(SEARCH($X$2,Séquences!$W$219)),"",AF52))&amp;" "&amp;IF(AG52="","",IF(ISERROR(SEARCH($X$2,Séquences!$W$263)),"",AG52))&amp;" "&amp;IF(AH52="","",IF(ISERROR(SEARCH($X$2,Séquences!$W$306)),"",AH52))&amp;" "&amp;IF(AI52="","",IF(ISERROR(SEARCH($X$2,Séquences!$W$349)),"",AI52))&amp;" "&amp;IF(AJ52="","",IF(ISERROR(SEARCH($X$2,Séquences!$W$392)),"",AJ52))&amp;" "&amp;IF(AK52="","",IF(ISERROR(SEARCH($X$2,Séquences!$W$435)),"",AK52)))</f>
        <v>.</v>
      </c>
      <c r="Y52" s="430" t="str">
        <f>IF(ISERROR(SEARCH($Y$3,C52)),".",IF(AB52="","",IF(ISERROR(SEARCH($Y$2,Séquences!$W$44)),"",AB52))&amp;" "&amp;IF(AC52="","",IF(ISERROR(SEARCH($Y$2,Séquences!$W$88)),"",AC52))&amp;" "&amp;IF(AD52="","",IF(ISERROR(SEARCH($Y$2,Séquences!$W$131)),"",AD52))&amp;" "&amp;IF(AE52="","",IF(ISERROR(SEARCH($Y$2,Séquences!$W$175)),"",AE52))&amp;" "&amp;IF(AF52="","",IF(ISERROR(SEARCH($Y$2,Séquences!$W$219)),"",AF52))&amp;" "&amp;IF(AG52="","",IF(ISERROR(SEARCH($Y$2,Séquences!$W$263)),"",AG52))&amp;" "&amp;IF(AH52="","",IF(ISERROR(SEARCH($Y$2,Séquences!$W$306)),"",AH52))&amp;" "&amp;IF(AI52="","",IF(ISERROR(SEARCH($Y$2,Séquences!$W$349)),"",AI52))&amp;" "&amp;IF(AJ52="","",IF(ISERROR(SEARCH($Y$2,Séquences!$W$392)),"",AJ52))&amp;" "&amp;IF(AK52="","",IF(ISERROR(SEARCH($Y$2,Séquences!$W$435)),"",AK52)))</f>
        <v>.</v>
      </c>
      <c r="Z52" s="430" t="str">
        <f>IF(ISERROR(SEARCH($Z$3,C52)),".",IF(AB52="","",IF(ISERROR(SEARCH($Z$2,Séquences!$W$44)),"",AB52))&amp;" "&amp;IF(AC52="","",IF(ISERROR(SEARCH($Z$2,Séquences!$W$88)),"",AC52))&amp;" "&amp;IF(AD52="","",IF(ISERROR(SEARCH($Z$2,Séquences!$W$131)),"",AD52))&amp;" "&amp;IF(AE52="","",IF(ISERROR(SEARCH($Z$2,Séquences!$W$175)),"",AE52))&amp;" "&amp;IF(AF52="","",IF(ISERROR(SEARCH($Z$2,Séquences!$W$219)),"",AF52))&amp;" "&amp;IF(AG52="","",IF(ISERROR(SEARCH($Z$2,Séquences!$W$263)),"",AG52))&amp;" "&amp;IF(AH52="","",IF(ISERROR(SEARCH($Z$2,Séquences!$W$306)),"",AH52))&amp;" "&amp;IF(AI52="","",IF(ISERROR(SEARCH($Z$2,Séquences!$W$349)),"",AI52))&amp;" "&amp;IF(AJ52="","",IF(ISERROR(SEARCH($Z$2,Séquences!$W$392)),"",AJ52))&amp;" "&amp;IF(AK52="","",IF(ISERROR(SEARCH($Z$2,Séquences!$W$435)),"",AK52)))</f>
        <v>.</v>
      </c>
      <c r="AA52" s="206">
        <f t="shared" si="3"/>
        <v>22</v>
      </c>
      <c r="AB52" s="207" t="str">
        <f>IF(ISERROR(SEARCH($A$45,Séquences!$W$44)),"",IF(ISERROR(SEARCH(A52,Séquences!$W$44)),"",Séquences!$X$44))</f>
        <v/>
      </c>
      <c r="AC52" s="207" t="str">
        <f>IF(ISERROR(SEARCH($A$45,Séquences!$W$88)),"",IF(ISERROR(SEARCH(A52,Séquences!$W$88)),"",Séquences!$X$88))</f>
        <v/>
      </c>
      <c r="AD52" s="207" t="str">
        <f>IF(ISERROR(SEARCH($A$45,Séquences!$W$131)),"",IF(ISERROR(SEARCH(A52,Séquences!$W$131)),"",Séquences!$X$131))</f>
        <v/>
      </c>
      <c r="AE52" s="207" t="str">
        <f>IF(ISERROR(SEARCH($A$45,Séquences!$W$175)),"",IF(ISERROR(SEARCH(A52,Séquences!$W$175)),"",Séquences!$X$175))</f>
        <v/>
      </c>
      <c r="AF52" s="207" t="str">
        <f>IF(ISERROR(SEARCH($A$45,Séquences!$W$219)),"",IF(ISERROR(SEARCH(A52,Séquences!$W$219)),"",Séquences!$X$219))</f>
        <v/>
      </c>
      <c r="AG52" s="207" t="str">
        <f>IF(ISERROR(SEARCH($A$45,Séquences!$W$263)),"",IF(ISERROR(SEARCH(B52,Séquences!$W$263)),"",Séquences!$X$263))</f>
        <v/>
      </c>
      <c r="AH52" s="207" t="str">
        <f>IF(ISERROR(SEARCH($A$45,Séquences!$W$306)),"",IF(ISERROR(SEARCH(B52,Séquences!$W$306)),"",Séquences!$X$306))</f>
        <v/>
      </c>
      <c r="AI52" s="207" t="str">
        <f>IF(ISERROR(SEARCH($A$45,Séquences!$W$349)),"",IF(ISERROR(SEARCH(B52,Séquences!$W$349)),"",Séquences!$X$349))</f>
        <v/>
      </c>
      <c r="AJ52" s="207" t="str">
        <f>IF(ISERROR(SEARCH($A$45,Séquences!$W$392)),"",IF(ISERROR(SEARCH(B52,Séquences!$W$392)),"",Séquences!$X$392))</f>
        <v/>
      </c>
      <c r="AK52" s="207" t="str">
        <f>IF(ISERROR(SEARCH($A$45,Séquences!$W$435)),"",IF(ISERROR(SEARCH(C52,Séquences!$W$435)),"",Séquences!$X$435))</f>
        <v/>
      </c>
    </row>
    <row r="53" spans="1:368" s="219" customFormat="1" ht="39" customHeight="1">
      <c r="A53" s="626" t="str">
        <f>'Objectifs et Compétences'!$B$48</f>
        <v xml:space="preserve">O7 – Expérimenter et réaliser des prototypes ou des maquettes </v>
      </c>
      <c r="B53" s="627"/>
      <c r="C53" s="337"/>
      <c r="D53" s="222"/>
      <c r="E53" s="603"/>
      <c r="F53" s="604"/>
      <c r="G53" s="604"/>
      <c r="H53" s="604"/>
      <c r="I53" s="604"/>
      <c r="J53" s="604"/>
      <c r="K53" s="604"/>
      <c r="L53" s="604"/>
      <c r="M53" s="604"/>
      <c r="N53" s="604"/>
      <c r="O53" s="604"/>
      <c r="P53" s="604"/>
      <c r="Q53" s="604"/>
      <c r="R53" s="604"/>
      <c r="S53" s="604"/>
      <c r="T53" s="604"/>
      <c r="U53" s="604"/>
      <c r="V53" s="604"/>
      <c r="W53" s="604"/>
      <c r="X53" s="604"/>
      <c r="Y53" s="604"/>
      <c r="Z53" s="605"/>
      <c r="AA53" s="221"/>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c r="HC53" s="220"/>
      <c r="HD53" s="220"/>
      <c r="HE53" s="220"/>
      <c r="HF53" s="220"/>
      <c r="HG53" s="220"/>
      <c r="HH53" s="220"/>
      <c r="HI53" s="220"/>
      <c r="HJ53" s="220"/>
      <c r="HK53" s="220"/>
      <c r="HL53" s="220"/>
      <c r="HM53" s="220"/>
      <c r="HN53" s="220"/>
      <c r="HO53" s="220"/>
      <c r="HP53" s="220"/>
      <c r="HQ53" s="220"/>
      <c r="HR53" s="220"/>
      <c r="HS53" s="220"/>
      <c r="HT53" s="220"/>
      <c r="HU53" s="220"/>
      <c r="HV53" s="220"/>
      <c r="HW53" s="220"/>
      <c r="HX53" s="220"/>
      <c r="HY53" s="220"/>
      <c r="HZ53" s="220"/>
      <c r="IA53" s="220"/>
      <c r="IB53" s="220"/>
      <c r="IC53" s="220"/>
      <c r="ID53" s="220"/>
      <c r="IE53" s="220"/>
      <c r="IF53" s="220"/>
      <c r="IG53" s="220"/>
      <c r="IH53" s="220"/>
      <c r="II53" s="220"/>
      <c r="IJ53" s="220"/>
      <c r="IK53" s="220"/>
      <c r="IL53" s="220"/>
      <c r="IM53" s="220"/>
      <c r="IN53" s="220"/>
      <c r="IO53" s="220"/>
      <c r="IP53" s="220"/>
      <c r="IQ53" s="220"/>
      <c r="IR53" s="220"/>
      <c r="IS53" s="220"/>
      <c r="IT53" s="220"/>
      <c r="IU53" s="220"/>
      <c r="IV53" s="220"/>
      <c r="IW53" s="220"/>
      <c r="IX53" s="220"/>
      <c r="IY53" s="220"/>
      <c r="IZ53" s="220"/>
      <c r="JA53" s="220"/>
      <c r="JB53" s="220"/>
      <c r="JC53" s="220"/>
      <c r="JD53" s="220"/>
      <c r="JE53" s="220"/>
      <c r="JF53" s="220"/>
      <c r="JG53" s="220"/>
      <c r="JH53" s="220"/>
      <c r="JI53" s="220"/>
      <c r="JJ53" s="220"/>
      <c r="JK53" s="220"/>
      <c r="JL53" s="220"/>
      <c r="JM53" s="220"/>
      <c r="JN53" s="220"/>
      <c r="JO53" s="220"/>
      <c r="JP53" s="220"/>
      <c r="JQ53" s="220"/>
      <c r="JR53" s="220"/>
      <c r="JS53" s="220"/>
      <c r="JT53" s="220"/>
      <c r="JU53" s="220"/>
      <c r="JV53" s="220"/>
      <c r="JW53" s="220"/>
      <c r="JX53" s="220"/>
      <c r="JY53" s="220"/>
      <c r="JZ53" s="220"/>
      <c r="KA53" s="220"/>
      <c r="KB53" s="220"/>
      <c r="KC53" s="220"/>
      <c r="KD53" s="220"/>
      <c r="KE53" s="220"/>
      <c r="KF53" s="220"/>
      <c r="KG53" s="220"/>
      <c r="KH53" s="220"/>
      <c r="KI53" s="220"/>
      <c r="KJ53" s="220"/>
      <c r="KK53" s="220"/>
      <c r="KL53" s="220"/>
      <c r="KM53" s="220"/>
      <c r="KN53" s="220"/>
      <c r="KO53" s="220"/>
      <c r="KP53" s="220"/>
      <c r="KQ53" s="220"/>
      <c r="KR53" s="220"/>
      <c r="KS53" s="220"/>
      <c r="KT53" s="220"/>
      <c r="KU53" s="220"/>
      <c r="KV53" s="220"/>
      <c r="KW53" s="220"/>
      <c r="KX53" s="220"/>
      <c r="KY53" s="220"/>
      <c r="KZ53" s="220"/>
      <c r="LA53" s="220"/>
      <c r="LB53" s="220"/>
      <c r="LC53" s="220"/>
      <c r="LD53" s="220"/>
      <c r="LE53" s="220"/>
      <c r="LF53" s="220"/>
      <c r="LG53" s="220"/>
      <c r="LH53" s="220"/>
      <c r="LI53" s="220"/>
      <c r="LJ53" s="220"/>
      <c r="LK53" s="220"/>
      <c r="LL53" s="220"/>
      <c r="LM53" s="220"/>
      <c r="LN53" s="220"/>
      <c r="LO53" s="220"/>
      <c r="LP53" s="220"/>
      <c r="LQ53" s="220"/>
      <c r="LR53" s="220"/>
      <c r="LS53" s="220"/>
      <c r="LT53" s="220"/>
      <c r="LU53" s="220"/>
      <c r="LV53" s="220"/>
      <c r="LW53" s="220"/>
      <c r="LX53" s="220"/>
      <c r="LY53" s="220"/>
      <c r="LZ53" s="220"/>
      <c r="MA53" s="220"/>
      <c r="MB53" s="220"/>
      <c r="MC53" s="220"/>
      <c r="MD53" s="220"/>
      <c r="ME53" s="220"/>
      <c r="MF53" s="220"/>
      <c r="MG53" s="220"/>
      <c r="MH53" s="220"/>
      <c r="MI53" s="220"/>
      <c r="MJ53" s="220"/>
      <c r="MK53" s="220"/>
      <c r="ML53" s="220"/>
      <c r="MM53" s="220"/>
      <c r="MN53" s="220"/>
      <c r="MO53" s="220"/>
      <c r="MP53" s="220"/>
      <c r="MQ53" s="220"/>
      <c r="MR53" s="220"/>
      <c r="MS53" s="220"/>
      <c r="MT53" s="220"/>
      <c r="MU53" s="220"/>
      <c r="MV53" s="220"/>
      <c r="MW53" s="220"/>
      <c r="MX53" s="220"/>
      <c r="MY53" s="220"/>
      <c r="MZ53" s="220"/>
      <c r="NA53" s="220"/>
      <c r="NB53" s="220"/>
      <c r="NC53" s="220"/>
      <c r="ND53" s="220"/>
    </row>
    <row r="54" spans="1:368" ht="39" customHeight="1">
      <c r="A54" s="628" t="str">
        <f>'Objectifs et Compétences'!D48</f>
        <v xml:space="preserve">CO7.1. Réaliser et valider un prototype ou une maquette obtenus en réponse à tout ou partie du cahier des charges initial. </v>
      </c>
      <c r="B54" s="629"/>
      <c r="C54" s="346" t="str">
        <f>'Objectifs et Compétences'!I48</f>
        <v>1.2. / 6.1. / 6.2. / 6.3.</v>
      </c>
      <c r="D54" s="218" t="s">
        <v>732</v>
      </c>
      <c r="E54" s="429" t="str">
        <f>IF(ISERROR(SEARCH($E$3,C54)),".",IF(AB54="","",IF(ISERROR(SEARCH($E$2,Séquences!$W$44)),"",AB54))&amp;" "&amp;IF(AC54="","",IF(ISERROR(SEARCH($E$2,Séquences!$W$88)),"",AC54))&amp;" "&amp;IF(AD54="","",IF(ISERROR(SEARCH($E$2,Séquences!$W$131)),"",AD54))&amp;" "&amp;IF(AE54="","",IF(ISERROR(SEARCH($E$2,Séquences!$W$175)),"",AE54))&amp;" "&amp;IF(AF54="","",IF(ISERROR(SEARCH($E$2,Séquences!$W$219)),"",AF54))&amp;" "&amp;IF(AG54="","",IF(ISERROR(SEARCH($E$2,Séquences!$W$263)),"",AG54))&amp;" "&amp;IF(AH54="","",IF(ISERROR(SEARCH($E$2,Séquences!$W$306)),"",AH54))&amp;" "&amp;IF(AI54="","",IF(ISERROR(SEARCH($E$2,Séquences!$W$349)),"",AI54))&amp;" "&amp;IF(AJ54="","",IF(ISERROR(SEARCH($E$2,Séquences!$W$392)),"",AJ54))&amp;" "&amp;IF(AK54="","",IF(ISERROR(SEARCH($E$2,Séquences!$W$435)),"",AK54)))</f>
        <v>.</v>
      </c>
      <c r="F54" s="430" t="str">
        <f>IF(ISERROR(SEARCH($F$3,C54)),".",IF(AB54="","",IF(ISERROR(SEARCH($F$2,Séquences!$W$44)),"",AB54))&amp;" "&amp;IF(AC54="","",IF(ISERROR(SEARCH($F$2,Séquences!$W$88)),"",AC54))&amp;" "&amp;IF(AD54="","",IF(ISERROR(SEARCH($F$2,Séquences!$W$131)),"",AD54))&amp;" "&amp;IF(AE54="","",IF(ISERROR(SEARCH($F$2,Séquences!$W$175)),"",AE54))&amp;" "&amp;IF(AF54="","",IF(ISERROR(SEARCH($F$2,Séquences!$W$219)),"",AF54))&amp;" "&amp;IF(AG54="","",IF(ISERROR(SEARCH($F$2,Séquences!$W$263)),"",AG54))&amp;" "&amp;IF(AH54="","",IF(ISERROR(SEARCH($F$2,Séquences!$W$306)),"",AH54))&amp;" "&amp;IF(AI54="","",IF(ISERROR(SEARCH($F$2,Séquences!$W$349)),"",AI54))&amp;" "&amp;IF(AJ54="","",IF(ISERROR(SEARCH($F$2,Séquences!$W$392)),"",AJ54))&amp;" "&amp;IF(AK54="","",IF(ISERROR(SEARCH($F$2,Séquences!$W$435)),"",AK54)))</f>
        <v xml:space="preserve"> S2   S5   S8  </v>
      </c>
      <c r="G54" s="430" t="str">
        <f>IF(ISERROR(SEARCH($G$3,C54)),".",IF(AB54="","",IF(ISERROR(SEARCH($G$2,Séquences!$W$44)),"",AB54))&amp;" "&amp;IF(AC54="","",IF(ISERROR(SEARCH($G$2,Séquences!$W$88)),"",AC54))&amp;" "&amp;IF(AD54="","",IF(ISERROR(SEARCH($G$2,Séquences!$W$131)),"",AD54))&amp;" "&amp;IF(AE54="","",IF(ISERROR(SEARCH($G$2,Séquences!$W$175)),"",AE54))&amp;" "&amp;IF(AF54="","",IF(ISERROR(SEARCH($G$2,Séquences!$W$219)),"",AF54))&amp;" "&amp;IF(AG54="","",IF(ISERROR(SEARCH($G$2,Séquences!$W$263)),"",AG54))&amp;" "&amp;IF(AH54="","",IF(ISERROR(SEARCH($G$2,Séquences!$W$306)),"",AH54))&amp;" "&amp;IF(AI54="","",IF(ISERROR(SEARCH($G$2,Séquences!$W$349)),"",AI54))&amp;" "&amp;IF(AJ54="","",IF(ISERROR(SEARCH($G$2,Séquences!$W$392)),"",AJ54))&amp;" "&amp;IF(AK54="","",IF(ISERROR(SEARCH($G$2,Séquences!$W$435)),"",AK54)))</f>
        <v>.</v>
      </c>
      <c r="H54" s="430" t="str">
        <f>IF(ISERROR(SEARCH($H$3,C54)),".",IF(AB54="","",IF(ISERROR(SEARCH($H$2,Séquences!$W$44)),"",AB54))&amp;" "&amp;IF(AC54="","",IF(ISERROR(SEARCH($H$2,Séquences!$W$88)),"",AC54))&amp;" "&amp;IF(AD54="","",IF(ISERROR(SEARCH($H$2,Séquences!$W$131)),"",AD54))&amp;" "&amp;IF(AE54="","",IF(ISERROR(SEARCH($H$2,Séquences!$W$175)),"",AE54))&amp;" "&amp;IF(AF54="","",IF(ISERROR(SEARCH($H$2,Séquences!$W$219)),"",AF54))&amp;" "&amp;IF(AG54="","",IF(ISERROR(SEARCH($H$2,Séquences!$W$263)),"",AG54))&amp;" "&amp;IF(AH54="","",IF(ISERROR(SEARCH($H$2,Séquences!$W$306)),"",AH54))&amp;" "&amp;IF(AI54="","",IF(ISERROR(SEARCH($H$2,Séquences!$W$349)),"",AI54))&amp;" "&amp;IF(AJ54="","",IF(ISERROR(SEARCH($H$2,Séquences!$W$392)),"",AJ54))&amp;" "&amp;IF(AK54="","",IF(ISERROR(SEARCH($H$2,Séquences!$W$435)),"",AK54)))</f>
        <v>.</v>
      </c>
      <c r="I54" s="431" t="str">
        <f>IF(ISERROR(SEARCH($I$3,C54)),".",IF(AB54="","",IF(ISERROR(SEARCH($I$2,Séquences!$W$44)),"",AB54))&amp;" "&amp;IF(AC54="","",IF(ISERROR(SEARCH($I$2,Séquences!$W$88)),"",AC54))&amp;" "&amp;IF(AD54="","",IF(ISERROR(SEARCH($I$2,Séquences!$W$131)),"",AD54))&amp;" "&amp;IF(AE54="","",IF(ISERROR(SEARCH($I$2,Séquences!$W$175)),"",AE54))&amp;" "&amp;IF(AF54="","",IF(ISERROR(SEARCH($I$2,Séquences!$W$219)),"",AF54))&amp;" "&amp;IF(AG54="","",IF(ISERROR(SEARCH($I$2,Séquences!$W$263)),"",AG54))&amp;" "&amp;IF(AH54="","",IF(ISERROR(SEARCH($I$2,Séquences!$W$306)),"",AH54))&amp;" "&amp;IF(AI54="","",IF(ISERROR(SEARCH($I$2,Séquences!$W$349)),"",AI54))&amp;" "&amp;IF(AJ54="","",IF(ISERROR(SEARCH($I$2,Séquences!$W$392)),"",AJ54))&amp;" "&amp;IF(AK54="","",IF(ISERROR(SEARCH($I$2,Séquences!$W$435)),"",AK54)))</f>
        <v>.</v>
      </c>
      <c r="J54" s="365" t="str">
        <f>IF(ISERROR(SEARCH($J$3,C54)),".",IF(AB54="","",IF(ISERROR(SEARCH($J$2,Séquences!$W$44)),"",AB54))&amp;" "&amp;IF(AC54="","",IF(ISERROR(SEARCH($J$2,Séquences!$W$88)),"",AC54))&amp;" "&amp;IF(AD54="","",IF(ISERROR(SEARCH($J$2,Séquences!$W$131)),"",AD54))&amp;" "&amp;IF(AE54="","",IF(ISERROR(SEARCH($J$2,Séquences!$W$175)),"",AE54))&amp;" "&amp;IF(AF54="","",IF(ISERROR(SEARCH($J$2,Séquences!$W$219)),"",AF54))&amp;" "&amp;IF(AG54="","",IF(ISERROR(SEARCH($J$2,Séquences!$W$263)),"",AG54))&amp;" "&amp;IF(AH54="","",IF(ISERROR(SEARCH($J$2,Séquences!$W$306)),"",AH54))&amp;" "&amp;IF(AI54="","",IF(ISERROR(SEARCH($J$2,Séquences!$W$349)),"",AI54))&amp;" "&amp;IF(AJ54="","",IF(ISERROR(SEARCH($J$2,Séquences!$W$392)),"",AJ54))&amp;" "&amp;IF(AK54="","",IF(ISERROR(SEARCH($J$2,Séquences!$W$435)),"",AK54)))</f>
        <v>.</v>
      </c>
      <c r="K54" s="430" t="str">
        <f>IF(ISERROR(SEARCH($K$3,C54)),".",IF(AB54="","",IF(ISERROR(SEARCH($K$2,Séquences!$W$44)),"",AB54))&amp;" "&amp;IF(AC54="","",IF(ISERROR(SEARCH($K$2,Séquences!$W$88)),"",AC54))&amp;" "&amp;IF(AD54="","",IF(ISERROR(SEARCH($K$2,Séquences!$W$131)),"",AD54))&amp;" "&amp;IF(AE54="","",IF(ISERROR(SEARCH($K$2,Séquences!$W$175)),"",AE54))&amp;" "&amp;IF(AF54="","",IF(ISERROR(SEARCH($K$2,Séquences!$W$219)),"",AF54))&amp;" "&amp;IF(AG54="","",IF(ISERROR(SEARCH($K$2,Séquences!$W$263)),"",AG54))&amp;" "&amp;IF(AH54="","",IF(ISERROR(SEARCH($K$2,Séquences!$W$306)),"",AH54))&amp;" "&amp;IF(AI54="","",IF(ISERROR(SEARCH($K$2,Séquences!$W$349)),"",AI54))&amp;" "&amp;IF(AJ54="","",IF(ISERROR(SEARCH($K$2,Séquences!$W$392)),"",AJ54))&amp;" "&amp;IF(AK54="","",IF(ISERROR(SEARCH($K$2,Séquences!$W$435)),"",AK54)))</f>
        <v>.</v>
      </c>
      <c r="L54" s="430" t="str">
        <f>IF(ISERROR(SEARCH($L$3,C54)),".",IF(AB54="","",IF(ISERROR(SEARCH($L$2,Séquences!$W$44)),"",AB54))&amp;" "&amp;IF(AC54="","",IF(ISERROR(SEARCH($L$2,Séquences!$W$88)),"",AC54))&amp;" "&amp;IF(AD54="","",IF(ISERROR(SEARCH($L$2,Séquences!$W$131)),"",AD54))&amp;" "&amp;IF(AE54="","",IF(ISERROR(SEARCH($L$2,Séquences!$W$175)),"",AE54))&amp;" "&amp;IF(AF54="","",IF(ISERROR(SEARCH($L$2,Séquences!$W$219)),"",AF54))&amp;" "&amp;IF(AG54="","",IF(ISERROR(SEARCH($L$2,Séquences!$W$263)),"",AG54))&amp;" "&amp;IF(AH54="","",IF(ISERROR(SEARCH($L$2,Séquences!$W$306)),"",AH54))&amp;" "&amp;IF(AI54="","",IF(ISERROR(SEARCH($L$2,Séquences!$W$349)),"",AI54))&amp;" "&amp;IF(AJ54="","",IF(ISERROR(SEARCH($L$2,Séquences!$W$392)),"",AJ54))&amp;" "&amp;IF(AK54="","",IF(ISERROR(SEARCH($L$2,Séquences!$W$435)),"",AK54)))</f>
        <v>.</v>
      </c>
      <c r="M54" s="431" t="str">
        <f>IF(ISERROR(SEARCH($M$3,C54)),".",IF(AB54="","",IF(ISERROR(SEARCH($M$2,Séquences!$W$44)),"",AB54))&amp;" "&amp;IF(AC54="","",IF(ISERROR(SEARCH($M$2,Séquences!$W$88)),"",AC54))&amp;" "&amp;IF(AD54="","",IF(ISERROR(SEARCH($M$2,Séquences!$W$131)),"",AD54))&amp;" "&amp;IF(AE54="","",IF(ISERROR(SEARCH($M$2,Séquences!$W$175)),"",AE54))&amp;" "&amp;IF(AF54="","",IF(ISERROR(SEARCH($M$2,Séquences!$W$219)),"",AF54))&amp;" "&amp;IF(AG54="","",IF(ISERROR(SEARCH($M$2,Séquences!$W$263)),"",AG54))&amp;" "&amp;IF(AH54="","",IF(ISERROR(SEARCH($M$2,Séquences!$W$306)),"",AH54))&amp;" "&amp;IF(AI54="","",IF(ISERROR(SEARCH($M$2,Séquences!$W$349)),"",AI54))&amp;" "&amp;IF(AJ54="","",IF(ISERROR(SEARCH($M$2,Séquences!$W$392)),"",AJ54))&amp;" "&amp;IF(AK54="","",IF(ISERROR(SEARCH($M$2,Séquences!$W$435)),"",AK54)))</f>
        <v>.</v>
      </c>
      <c r="N54" s="365" t="str">
        <f>IF(ISERROR(SEARCH($N$3,C54)),".",IF(AB54="","",IF(ISERROR(SEARCH($N$2,Séquences!$W$44)),"",AB54))&amp;" "&amp;IF(AC54="","",IF(ISERROR(SEARCH($N$2,Séquences!$W$88)),"",AC54))&amp;" "&amp;IF(AD54="","",IF(ISERROR(SEARCH($N$2,Séquences!$W$131)),"",AD54))&amp;" "&amp;IF(AE54="","",IF(ISERROR(SEARCH($N$2,Séquences!$W$175)),"",AE54))&amp;" "&amp;IF(AF54="","",IF(ISERROR(SEARCH($N$2,Séquences!$W$219)),"",AF54))&amp;" "&amp;IF(AG54="","",IF(ISERROR(SEARCH($N$2,Séquences!$W$263)),"",AG54))&amp;" "&amp;IF(AH54="","",IF(ISERROR(SEARCH($N$2,Séquences!$W$306)),"",AH54))&amp;" "&amp;IF(AI54="","",IF(ISERROR(SEARCH($N$2,Séquences!$W$349)),"",AI54))&amp;" "&amp;IF(AJ54="","",IF(ISERROR(SEARCH($N$2,Séquences!$W$392)),"",AJ54))&amp;" "&amp;IF(AK54="","",IF(ISERROR(SEARCH($N$2,Séquences!$W$435)),"",AK54)))</f>
        <v>.</v>
      </c>
      <c r="O54" s="430" t="str">
        <f>IF(ISERROR(SEARCH($O$3,C54)),".",IF(AB54="","",IF(ISERROR(SEARCH($O$2,Séquences!$W$44)),"",AB54))&amp;" "&amp;IF(AC54="","",IF(ISERROR(SEARCH($O$2,Séquences!$W$88)),"",AC54))&amp;" "&amp;IF(AD54="","",IF(ISERROR(SEARCH($O$2,Séquences!$W$131)),"",AD54))&amp;" "&amp;IF(AE54="","",IF(ISERROR(SEARCH($O$2,Séquences!$W$175)),"",AE54))&amp;" "&amp;IF(AF54="","",IF(ISERROR(SEARCH($O$2,Séquences!$W$219)),"",AF54))&amp;" "&amp;IF(AG54="","",IF(ISERROR(SEARCH($O$2,Séquences!$W$263)),"",AG54))&amp;" "&amp;IF(AH54="","",IF(ISERROR(SEARCH($O$2,Séquences!$W$306)),"",AH54))&amp;" "&amp;IF(AI54="","",IF(ISERROR(SEARCH($O$2,Séquences!$W$349)),"",AI54))&amp;" "&amp;IF(AJ54="","",IF(ISERROR(SEARCH($O$2,Séquences!$W$392)),"",AJ54))&amp;" "&amp;IF(AK54="","",IF(ISERROR(SEARCH($O$2,Séquences!$W$435)),"",AK54)))</f>
        <v>.</v>
      </c>
      <c r="P54" s="430" t="str">
        <f>IF(ISERROR(SEARCH($P$3,C54)),".",IF(AB54="","",IF(ISERROR(SEARCH($P$2,Séquences!$W$44)),"",AB54))&amp;" "&amp;IF(AC54="","",IF(ISERROR(SEARCH($P$2,Séquences!$W$88)),"",AC54))&amp;" "&amp;IF(AD54="","",IF(ISERROR(SEARCH($P$2,Séquences!$W$131)),"",AD54))&amp;" "&amp;IF(AE54="","",IF(ISERROR(SEARCH($P$2,Séquences!$W$175)),"",AE54))&amp;" "&amp;IF(AF54="","",IF(ISERROR(SEARCH($P$2,Séquences!$W$219)),"",AF54))&amp;" "&amp;IF(AG54="","",IF(ISERROR(SEARCH($P$2,Séquences!$W$263)),"",AG54))&amp;" "&amp;IF(AH54="","",IF(ISERROR(SEARCH($P$2,Séquences!$W$306)),"",AH54))&amp;" "&amp;IF(AI54="","",IF(ISERROR(SEARCH($P$2,Séquences!$W$349)),"",AI54))&amp;" "&amp;IF(AJ54="","",IF(ISERROR(SEARCH($P$2,Séquences!$W$392)),"",AJ54))&amp;" "&amp;IF(AK54="","",IF(ISERROR(SEARCH($P$2,Séquences!$W$435)),"",AK54)))</f>
        <v>.</v>
      </c>
      <c r="Q54" s="431" t="str">
        <f>IF(ISERROR(SEARCH($Q$3,C54)),".",IF(AB54="","",IF(ISERROR(SEARCH($Q$2,Séquences!$W$44)),"",AB54))&amp;" "&amp;IF(AC54="","",IF(ISERROR(SEARCH($Q$2,Séquences!$W$88)),"",AC54))&amp;" "&amp;IF(AD54="","",IF(ISERROR(SEARCH($Q$2,Séquences!$W$131)),"",AD54))&amp;" "&amp;IF(AE54="","",IF(ISERROR(SEARCH($Q$2,Séquences!$W$175)),"",AE54))&amp;" "&amp;IF(AF54="","",IF(ISERROR(SEARCH($Q$2,Séquences!$W$219)),"",AF54))&amp;" "&amp;IF(AG54="","",IF(ISERROR(SEARCH($Q$2,Séquences!$W$263)),"",AG54))&amp;" "&amp;IF(AH54="","",IF(ISERROR(SEARCH($Q$2,Séquences!$W$306)),"",AH54))&amp;" "&amp;IF(AI54="","",IF(ISERROR(SEARCH($Q$2,Séquences!$W$349)),"",AI54))&amp;" "&amp;IF(AJ54="","",IF(ISERROR(SEARCH($Q$2,Séquences!$W$392)),"",AJ54))&amp;" "&amp;IF(AK54="","",IF(ISERROR(SEARCH($Q$2,Séquences!$W$435)),"",AK54)))</f>
        <v>.</v>
      </c>
      <c r="R54" s="365" t="str">
        <f>IF(ISERROR(SEARCH($R$3,C54)),".",IF(AB54="","",IF(ISERROR(SEARCH($R$2,Séquences!$W$44)),"",AB54))&amp;" "&amp;IF(AC54="","",IF(ISERROR(SEARCH($R$2,Séquences!$W$88)),"",AC54))&amp;" "&amp;IF(AD54="","",IF(ISERROR(SEARCH($R$2,Séquences!$W$131)),"",AD54))&amp;" "&amp;IF(AE54="","",IF(ISERROR(SEARCH($R$2,Séquences!$W$175)),"",AE54))&amp;" "&amp;IF(AF54="","",IF(ISERROR(SEARCH($R$2,Séquences!$W$219)),"",AF54))&amp;" "&amp;IF(AG54="","",IF(ISERROR(SEARCH($R$2,Séquences!$W$263)),"",AG54))&amp;" "&amp;IF(AH54="","",IF(ISERROR(SEARCH($R$2,Séquences!$W$306)),"",AH54))&amp;" "&amp;IF(AI54="","",IF(ISERROR(SEARCH($R$2,Séquences!$W$349)),"",AI54))&amp;" "&amp;IF(AJ54="","",IF(ISERROR(SEARCH($R$2,Séquences!$W$392)),"",AJ54))&amp;" "&amp;IF(AK54="","",IF(ISERROR(SEARCH($R$2,Séquences!$W$435)),"",AK54)))</f>
        <v>.</v>
      </c>
      <c r="S54" s="430" t="str">
        <f>IF(ISERROR(SEARCH($S$3,C54)),".",IF(AB54="","",IF(ISERROR(SEARCH($S$2,Séquences!$W$44)),"",AB54))&amp;" "&amp;IF(AC54="","",IF(ISERROR(SEARCH($S$2,Séquences!$W$88)),"",AC54))&amp;" "&amp;IF(AD54="","",IF(ISERROR(SEARCH($S$2,Séquences!$W$131)),"",AD54))&amp;" "&amp;IF(AE54="","",IF(ISERROR(SEARCH($S$2,Séquences!$W$175)),"",AE54))&amp;" "&amp;IF(AF54="","",IF(ISERROR(SEARCH($S$2,Séquences!$W$219)),"",AF54))&amp;" "&amp;IF(AG54="","",IF(ISERROR(SEARCH($S$2,Séquences!$W$263)),"",AG54))&amp;" "&amp;IF(AH54="","",IF(ISERROR(SEARCH($S$2,Séquences!$W$306)),"",AH54))&amp;" "&amp;IF(AI54="","",IF(ISERROR(SEARCH($S$2,Séquences!$W$349)),"",AI54))&amp;" "&amp;IF(AJ54="","",IF(ISERROR(SEARCH($S$2,Séquences!$W$392)),"",AJ54))&amp;" "&amp;IF(AK54="","",IF(ISERROR(SEARCH($S$2,Séquences!$W$435)),"",AK54)))</f>
        <v>.</v>
      </c>
      <c r="T54" s="431" t="str">
        <f>IF(ISERROR(SEARCH($T$3,C54)),".",IF(AB54="","",IF(ISERROR(SEARCH($T$2,Séquences!$W$44)),"",AB54))&amp;" "&amp;IF(AC54="","",IF(ISERROR(SEARCH($T$2,Séquences!$W$88)),"",AC54))&amp;" "&amp;IF(AD54="","",IF(ISERROR(SEARCH($T$2,Séquences!$W$131)),"",AD54))&amp;" "&amp;IF(AE54="","",IF(ISERROR(SEARCH($T$2,Séquences!$W$175)),"",AE54))&amp;" "&amp;IF(AF54="","",IF(ISERROR(SEARCH($T$2,Séquences!$W$219)),"",AF54))&amp;" "&amp;IF(AG54="","",IF(ISERROR(SEARCH($T$2,Séquences!$W$263)),"",AG54))&amp;" "&amp;IF(AH54="","",IF(ISERROR(SEARCH($T$2,Séquences!$W$306)),"",AH54))&amp;" "&amp;IF(AI54="","",IF(ISERROR(SEARCH($T$2,Séquences!$W$349)),"",AI54))&amp;" "&amp;IF(AJ54="","",IF(ISERROR(SEARCH($T$2,Séquences!$W$392)),"",AJ54))&amp;" "&amp;IF(AK54="","",IF(ISERROR(SEARCH($T$2,Séquences!$W$435)),"",AK54)))</f>
        <v>.</v>
      </c>
      <c r="U54" s="365" t="str">
        <f>IF(ISERROR(SEARCH($U$3,C54)),".",IF(AB54="","",IF(ISERROR(SEARCH($U$2,Séquences!$W$44)),"",AB54))&amp;" "&amp;IF(AC54="","",IF(ISERROR(SEARCH($U$2,Séquences!$W$88)),"",AC54))&amp;" "&amp;IF(AD54="","",IF(ISERROR(SEARCH($U$2,Séquences!$W$131)),"",AD54))&amp;" "&amp;IF(AE54="","",IF(ISERROR(SEARCH($U$2,Séquences!$W$175)),"",AE54))&amp;" "&amp;IF(AF54="","",IF(ISERROR(SEARCH($U$2,Séquences!$W$219)),"",AF54))&amp;" "&amp;IF(AG54="","",IF(ISERROR(SEARCH($U$2,Séquences!$W$263)),"",AG54))&amp;" "&amp;IF(AH54="","",IF(ISERROR(SEARCH($U$2,Séquences!$W$306)),"",AH54))&amp;" "&amp;IF(AI54="","",IF(ISERROR(SEARCH($U$2,Séquences!$W$349)),"",AI54))&amp;" "&amp;IF(AJ54="","",IF(ISERROR(SEARCH($U$2,Séquences!$W$392)),"",AJ54))&amp;" "&amp;IF(AK54="","",IF(ISERROR(SEARCH($U$2,Séquences!$W$435)),"",AK54)))</f>
        <v>.</v>
      </c>
      <c r="V54" s="430" t="str">
        <f>IF(ISERROR(SEARCH($V$3,C54)),".",IF(AB54="","",IF(ISERROR(SEARCH($V$2,Séquences!$W$44)),"",AB54))&amp;" "&amp;IF(AC54="","",IF(ISERROR(SEARCH($V$2,Séquences!$W$88)),"",AC54))&amp;" "&amp;IF(AD54="","",IF(ISERROR(SEARCH($V$2,Séquences!$W$131)),"",AD54))&amp;" "&amp;IF(AE54="","",IF(ISERROR(SEARCH($V$2,Séquences!$W$175)),"",AE54))&amp;" "&amp;IF(AF54="","",IF(ISERROR(SEARCH($V$2,Séquences!$W$219)),"",AF54))&amp;" "&amp;IF(AG54="","",IF(ISERROR(SEARCH($V$2,Séquences!$W$263)),"",AG54))&amp;" "&amp;IF(AH54="","",IF(ISERROR(SEARCH($V$2,Séquences!$W$306)),"",AH54))&amp;" "&amp;IF(AI54="","",IF(ISERROR(SEARCH($V$2,Séquences!$W$349)),"",AI54))&amp;" "&amp;IF(AJ54="","",IF(ISERROR(SEARCH($V$2,Séquences!$W$392)),"",AJ54))&amp;" "&amp;IF(AK54="","",IF(ISERROR(SEARCH($V$2,Séquences!$W$435)),"",AK54)))</f>
        <v>.</v>
      </c>
      <c r="W54" s="431" t="str">
        <f>IF(ISERROR(SEARCH($W$3,C54)),".",IF(AB54="","",IF(ISERROR(SEARCH($W$2,Séquences!$W$44)),"",AB54))&amp;" "&amp;IF(AC54="","",IF(ISERROR(SEARCH($W$2,Séquences!$W$88)),"",AC54))&amp;" "&amp;IF(AD54="","",IF(ISERROR(SEARCH($W$2,Séquences!$W$131)),"",AD54))&amp;" "&amp;IF(AE54="","",IF(ISERROR(SEARCH($W$2,Séquences!$W$175)),"",AE54))&amp;" "&amp;IF(AF54="","",IF(ISERROR(SEARCH($W$2,Séquences!$W$219)),"",AF54))&amp;" "&amp;IF(AG54="","",IF(ISERROR(SEARCH($W$2,Séquences!$W$263)),"",AG54))&amp;" "&amp;IF(AH54="","",IF(ISERROR(SEARCH($W$2,Séquences!$W$306)),"",AH54))&amp;" "&amp;IF(AI54="","",IF(ISERROR(SEARCH($W$2,Séquences!$W$349)),"",AI54))&amp;" "&amp;IF(AJ54="","",IF(ISERROR(SEARCH($W$2,Séquences!$W$392)),"",AJ54))&amp;" "&amp;IF(AK54="","",IF(ISERROR(SEARCH($W$2,Séquences!$W$435)),"",AK54)))</f>
        <v>.</v>
      </c>
      <c r="X54" s="365" t="str">
        <f>IF(ISERROR(SEARCH($X$3,C54)),".",IF(AB54="","",IF(ISERROR(SEARCH($X$2,Séquences!$W$44)),"",AB54))&amp;" "&amp;IF(AC54="","",IF(ISERROR(SEARCH($X$2,Séquences!$W$88)),"",AC54))&amp;" "&amp;IF(AD54="","",IF(ISERROR(SEARCH($X$2,Séquences!$W$131)),"",AD54))&amp;" "&amp;IF(AE54="","",IF(ISERROR(SEARCH($X$2,Séquences!$W$175)),"",AE54))&amp;" "&amp;IF(AF54="","",IF(ISERROR(SEARCH($X$2,Séquences!$W$219)),"",AF54))&amp;" "&amp;IF(AG54="","",IF(ISERROR(SEARCH($X$2,Séquences!$W$263)),"",AG54))&amp;" "&amp;IF(AH54="","",IF(ISERROR(SEARCH($X$2,Séquences!$W$306)),"",AH54))&amp;" "&amp;IF(AI54="","",IF(ISERROR(SEARCH($X$2,Séquences!$W$349)),"",AI54))&amp;" "&amp;IF(AJ54="","",IF(ISERROR(SEARCH($X$2,Séquences!$W$392)),"",AJ54))&amp;" "&amp;IF(AK54="","",IF(ISERROR(SEARCH($X$2,Séquences!$W$435)),"",AK54)))</f>
        <v xml:space="preserve"> S2   S5   S8 S9 S10</v>
      </c>
      <c r="Y54" s="430" t="str">
        <f>IF(ISERROR(SEARCH($Y$3,C54)),".",IF(AB54="","",IF(ISERROR(SEARCH($Y$2,Séquences!$W$44)),"",AB54))&amp;" "&amp;IF(AC54="","",IF(ISERROR(SEARCH($Y$2,Séquences!$W$88)),"",AC54))&amp;" "&amp;IF(AD54="","",IF(ISERROR(SEARCH($Y$2,Séquences!$W$131)),"",AD54))&amp;" "&amp;IF(AE54="","",IF(ISERROR(SEARCH($Y$2,Séquences!$W$175)),"",AE54))&amp;" "&amp;IF(AF54="","",IF(ISERROR(SEARCH($Y$2,Séquences!$W$219)),"",AF54))&amp;" "&amp;IF(AG54="","",IF(ISERROR(SEARCH($Y$2,Séquences!$W$263)),"",AG54))&amp;" "&amp;IF(AH54="","",IF(ISERROR(SEARCH($Y$2,Séquences!$W$306)),"",AH54))&amp;" "&amp;IF(AI54="","",IF(ISERROR(SEARCH($Y$2,Séquences!$W$349)),"",AI54))&amp;" "&amp;IF(AJ54="","",IF(ISERROR(SEARCH($Y$2,Séquences!$W$392)),"",AJ54))&amp;" "&amp;IF(AK54="","",IF(ISERROR(SEARCH($Y$2,Séquences!$W$435)),"",AK54)))</f>
        <v xml:space="preserve">       S8  S10</v>
      </c>
      <c r="Z54" s="430" t="str">
        <f>IF(ISERROR(SEARCH($Z$3,C54)),".",IF(AB54="","",IF(ISERROR(SEARCH($Z$2,Séquences!$W$44)),"",AB54))&amp;" "&amp;IF(AC54="","",IF(ISERROR(SEARCH($Z$2,Séquences!$W$88)),"",AC54))&amp;" "&amp;IF(AD54="","",IF(ISERROR(SEARCH($Z$2,Séquences!$W$131)),"",AD54))&amp;" "&amp;IF(AE54="","",IF(ISERROR(SEARCH($Z$2,Séquences!$W$175)),"",AE54))&amp;" "&amp;IF(AF54="","",IF(ISERROR(SEARCH($Z$2,Séquences!$W$219)),"",AF54))&amp;" "&amp;IF(AG54="","",IF(ISERROR(SEARCH($Z$2,Séquences!$W$263)),"",AG54))&amp;" "&amp;IF(AH54="","",IF(ISERROR(SEARCH($Z$2,Séquences!$W$306)),"",AH54))&amp;" "&amp;IF(AI54="","",IF(ISERROR(SEARCH($Z$2,Séquences!$W$349)),"",AI54))&amp;" "&amp;IF(AJ54="","",IF(ISERROR(SEARCH($Z$2,Séquences!$W$392)),"",AJ54))&amp;" "&amp;IF(AK54="","",IF(ISERROR(SEARCH($Z$2,Séquences!$W$435)),"",AK54)))</f>
        <v xml:space="preserve"> S2   S5     S10</v>
      </c>
      <c r="AA54" s="206">
        <f>+COUNTA(E54:Z54)</f>
        <v>22</v>
      </c>
      <c r="AB54" s="207" t="str">
        <f>IF(ISERROR(SEARCH($A$53,Séquences!$W$44)),"",IF(ISERROR(SEARCH(A54,Séquences!$W$44)),"",Séquences!$X$44))</f>
        <v/>
      </c>
      <c r="AC54" s="207" t="str">
        <f>IF(ISERROR(SEARCH($A$53,Séquences!$W$88)),"",IF(ISERROR(SEARCH(A54,Séquences!$W$88)),"",Séquences!$X$88))</f>
        <v>S2</v>
      </c>
      <c r="AD54" s="207" t="str">
        <f>IF(ISERROR(SEARCH($A$53,Séquences!$W$131)),"",IF(ISERROR(SEARCH(A54,Séquences!$W$131)),"",Séquences!$X$131))</f>
        <v/>
      </c>
      <c r="AE54" s="207" t="str">
        <f>IF(ISERROR(SEARCH($A$53,Séquences!$W$175)),"",IF(ISERROR(SEARCH(A54,Séquences!$W$175)),"",Séquences!$X$175))</f>
        <v/>
      </c>
      <c r="AF54" s="207" t="str">
        <f>IF(ISERROR(SEARCH($A$53,Séquences!$W$219)),"",IF(ISERROR(SEARCH(A54,Séquences!$W$219)),"",Séquences!$X$219))</f>
        <v>S5</v>
      </c>
      <c r="AG54" s="207" t="str">
        <f>IF(ISERROR(SEARCH($A$53,Séquences!$W$263)),"",IF(ISERROR(SEARCH(A54,Séquences!$W$263)),"",Séquences!$X$263))</f>
        <v/>
      </c>
      <c r="AH54" s="207" t="str">
        <f>IF(ISERROR(SEARCH($A$53,Séquences!$W$306)),"",IF(ISERROR(SEARCH(A54,Séquences!$W$306)),"",Séquences!$X$306))</f>
        <v/>
      </c>
      <c r="AI54" s="207" t="str">
        <f>IF(ISERROR(SEARCH($A$53,Séquences!$W$349)),"",IF(ISERROR(SEARCH(A54,Séquences!$W$349)),"",Séquences!$X$349))</f>
        <v>S8</v>
      </c>
      <c r="AJ54" s="207" t="str">
        <f>IF(ISERROR(SEARCH($A$53,Séquences!$W$392)),"",IF(ISERROR(SEARCH(A54,Séquences!$W$392)),"",Séquences!$X$392))</f>
        <v>S9</v>
      </c>
      <c r="AK54" s="207" t="str">
        <f>IF(ISERROR(SEARCH($A$53,Séquences!$W$435)),"",IF(ISERROR(SEARCH(A54,Séquences!$W$435)),"",Séquences!$X$435))</f>
        <v>S10</v>
      </c>
    </row>
    <row r="55" spans="1:368" ht="39" customHeight="1">
      <c r="A55" s="628" t="str">
        <f>'Objectifs et Compétences'!D49</f>
        <v xml:space="preserve">CO7.2. Mettre en œuvre un scénario de validation devant intégrer un protocole d’essais, de mesures et/ou d’observations sur le prototype ou la maquette, interpréter les résultats et qualifier le produit </v>
      </c>
      <c r="B55" s="629"/>
      <c r="C55" s="346" t="str">
        <f>'Objectifs et Compétences'!I49</f>
        <v xml:space="preserve">1.2. / 2.1. / 6.2. / 6.3. </v>
      </c>
      <c r="D55" s="218" t="s">
        <v>731</v>
      </c>
      <c r="E55" s="429" t="str">
        <f>IF(ISERROR(SEARCH($E$3,C55)),".",IF(AB55="","",IF(ISERROR(SEARCH($E$2,Séquences!$W$44)),"",AB55))&amp;" "&amp;IF(AC55="","",IF(ISERROR(SEARCH($E$2,Séquences!$W$88)),"",AC55))&amp;" "&amp;IF(AD55="","",IF(ISERROR(SEARCH($E$2,Séquences!$W$131)),"",AD55))&amp;" "&amp;IF(AE55="","",IF(ISERROR(SEARCH($E$2,Séquences!$W$175)),"",AE55))&amp;" "&amp;IF(AF55="","",IF(ISERROR(SEARCH($E$2,Séquences!$W$219)),"",AF55))&amp;" "&amp;IF(AG55="","",IF(ISERROR(SEARCH($E$2,Séquences!$W$263)),"",AG55))&amp;" "&amp;IF(AH55="","",IF(ISERROR(SEARCH($E$2,Séquences!$W$306)),"",AH55))&amp;" "&amp;IF(AI55="","",IF(ISERROR(SEARCH($E$2,Séquences!$W$349)),"",AI55))&amp;" "&amp;IF(AJ55="","",IF(ISERROR(SEARCH($E$2,Séquences!$W$392)),"",AJ55))&amp;" "&amp;IF(AK55="","",IF(ISERROR(SEARCH($E$2,Séquences!$W$435)),"",AK55)))</f>
        <v>.</v>
      </c>
      <c r="F55" s="430" t="str">
        <f>IF(ISERROR(SEARCH($F$3,C55)),".",IF(AB55="","",IF(ISERROR(SEARCH($F$2,Séquences!$W$44)),"",AB55))&amp;" "&amp;IF(AC55="","",IF(ISERROR(SEARCH($F$2,Séquences!$W$88)),"",AC55))&amp;" "&amp;IF(AD55="","",IF(ISERROR(SEARCH($F$2,Séquences!$W$131)),"",AD55))&amp;" "&amp;IF(AE55="","",IF(ISERROR(SEARCH($F$2,Séquences!$W$175)),"",AE55))&amp;" "&amp;IF(AF55="","",IF(ISERROR(SEARCH($F$2,Séquences!$W$219)),"",AF55))&amp;" "&amp;IF(AG55="","",IF(ISERROR(SEARCH($F$2,Séquences!$W$263)),"",AG55))&amp;" "&amp;IF(AH55="","",IF(ISERROR(SEARCH($F$2,Séquences!$W$306)),"",AH55))&amp;" "&amp;IF(AI55="","",IF(ISERROR(SEARCH($F$2,Séquences!$W$349)),"",AI55))&amp;" "&amp;IF(AJ55="","",IF(ISERROR(SEARCH($F$2,Séquences!$W$392)),"",AJ55))&amp;" "&amp;IF(AK55="","",IF(ISERROR(SEARCH($F$2,Séquences!$W$435)),"",AK55)))</f>
        <v xml:space="preserve"> S2 S3       </v>
      </c>
      <c r="G55" s="430" t="str">
        <f>IF(ISERROR(SEARCH($G$3,C55)),".",IF(AB55="","",IF(ISERROR(SEARCH($G$2,Séquences!$W$44)),"",AB55))&amp;" "&amp;IF(AC55="","",IF(ISERROR(SEARCH($G$2,Séquences!$W$88)),"",AC55))&amp;" "&amp;IF(AD55="","",IF(ISERROR(SEARCH($G$2,Séquences!$W$131)),"",AD55))&amp;" "&amp;IF(AE55="","",IF(ISERROR(SEARCH($G$2,Séquences!$W$175)),"",AE55))&amp;" "&amp;IF(AF55="","",IF(ISERROR(SEARCH($G$2,Séquences!$W$219)),"",AF55))&amp;" "&amp;IF(AG55="","",IF(ISERROR(SEARCH($G$2,Séquences!$W$263)),"",AG55))&amp;" "&amp;IF(AH55="","",IF(ISERROR(SEARCH($G$2,Séquences!$W$306)),"",AH55))&amp;" "&amp;IF(AI55="","",IF(ISERROR(SEARCH($G$2,Séquences!$W$349)),"",AI55))&amp;" "&amp;IF(AJ55="","",IF(ISERROR(SEARCH($G$2,Séquences!$W$392)),"",AJ55))&amp;" "&amp;IF(AK55="","",IF(ISERROR(SEARCH($G$2,Séquences!$W$435)),"",AK55)))</f>
        <v>.</v>
      </c>
      <c r="H55" s="430" t="str">
        <f>IF(ISERROR(SEARCH($H$3,C55)),".",IF(AB55="","",IF(ISERROR(SEARCH($H$2,Séquences!$W$44)),"",AB55))&amp;" "&amp;IF(AC55="","",IF(ISERROR(SEARCH($H$2,Séquences!$W$88)),"",AC55))&amp;" "&amp;IF(AD55="","",IF(ISERROR(SEARCH($H$2,Séquences!$W$131)),"",AD55))&amp;" "&amp;IF(AE55="","",IF(ISERROR(SEARCH($H$2,Séquences!$W$175)),"",AE55))&amp;" "&amp;IF(AF55="","",IF(ISERROR(SEARCH($H$2,Séquences!$W$219)),"",AF55))&amp;" "&amp;IF(AG55="","",IF(ISERROR(SEARCH($H$2,Séquences!$W$263)),"",AG55))&amp;" "&amp;IF(AH55="","",IF(ISERROR(SEARCH($H$2,Séquences!$W$306)),"",AH55))&amp;" "&amp;IF(AI55="","",IF(ISERROR(SEARCH($H$2,Séquences!$W$349)),"",AI55))&amp;" "&amp;IF(AJ55="","",IF(ISERROR(SEARCH($H$2,Séquences!$W$392)),"",AJ55))&amp;" "&amp;IF(AK55="","",IF(ISERROR(SEARCH($H$2,Séquences!$W$435)),"",AK55)))</f>
        <v>.</v>
      </c>
      <c r="I55" s="431" t="str">
        <f>IF(ISERROR(SEARCH($I$3,C55)),".",IF(AB55="","",IF(ISERROR(SEARCH($I$2,Séquences!$W$44)),"",AB55))&amp;" "&amp;IF(AC55="","",IF(ISERROR(SEARCH($I$2,Séquences!$W$88)),"",AC55))&amp;" "&amp;IF(AD55="","",IF(ISERROR(SEARCH($I$2,Séquences!$W$131)),"",AD55))&amp;" "&amp;IF(AE55="","",IF(ISERROR(SEARCH($I$2,Séquences!$W$175)),"",AE55))&amp;" "&amp;IF(AF55="","",IF(ISERROR(SEARCH($I$2,Séquences!$W$219)),"",AF55))&amp;" "&amp;IF(AG55="","",IF(ISERROR(SEARCH($I$2,Séquences!$W$263)),"",AG55))&amp;" "&amp;IF(AH55="","",IF(ISERROR(SEARCH($I$2,Séquences!$W$306)),"",AH55))&amp;" "&amp;IF(AI55="","",IF(ISERROR(SEARCH($I$2,Séquences!$W$349)),"",AI55))&amp;" "&amp;IF(AJ55="","",IF(ISERROR(SEARCH($I$2,Séquences!$W$392)),"",AJ55))&amp;" "&amp;IF(AK55="","",IF(ISERROR(SEARCH($I$2,Séquences!$W$435)),"",AK55)))</f>
        <v>.</v>
      </c>
      <c r="J55" s="365" t="str">
        <f>IF(ISERROR(SEARCH($J$3,C55)),".",IF(AB55="","",IF(ISERROR(SEARCH($J$2,Séquences!$W$44)),"",AB55))&amp;" "&amp;IF(AC55="","",IF(ISERROR(SEARCH($J$2,Séquences!$W$88)),"",AC55))&amp;" "&amp;IF(AD55="","",IF(ISERROR(SEARCH($J$2,Séquences!$W$131)),"",AD55))&amp;" "&amp;IF(AE55="","",IF(ISERROR(SEARCH($J$2,Séquences!$W$175)),"",AE55))&amp;" "&amp;IF(AF55="","",IF(ISERROR(SEARCH($J$2,Séquences!$W$219)),"",AF55))&amp;" "&amp;IF(AG55="","",IF(ISERROR(SEARCH($J$2,Séquences!$W$263)),"",AG55))&amp;" "&amp;IF(AH55="","",IF(ISERROR(SEARCH($J$2,Séquences!$W$306)),"",AH55))&amp;" "&amp;IF(AI55="","",IF(ISERROR(SEARCH($J$2,Séquences!$W$349)),"",AI55))&amp;" "&amp;IF(AJ55="","",IF(ISERROR(SEARCH($J$2,Séquences!$W$392)),"",AJ55))&amp;" "&amp;IF(AK55="","",IF(ISERROR(SEARCH($J$2,Séquences!$W$435)),"",AK55)))</f>
        <v xml:space="preserve"> S2        </v>
      </c>
      <c r="K55" s="430" t="str">
        <f>IF(ISERROR(SEARCH($K$3,C55)),".",IF(AB55="","",IF(ISERROR(SEARCH($K$2,Séquences!$W$44)),"",AB55))&amp;" "&amp;IF(AC55="","",IF(ISERROR(SEARCH($K$2,Séquences!$W$88)),"",AC55))&amp;" "&amp;IF(AD55="","",IF(ISERROR(SEARCH($K$2,Séquences!$W$131)),"",AD55))&amp;" "&amp;IF(AE55="","",IF(ISERROR(SEARCH($K$2,Séquences!$W$175)),"",AE55))&amp;" "&amp;IF(AF55="","",IF(ISERROR(SEARCH($K$2,Séquences!$W$219)),"",AF55))&amp;" "&amp;IF(AG55="","",IF(ISERROR(SEARCH($K$2,Séquences!$W$263)),"",AG55))&amp;" "&amp;IF(AH55="","",IF(ISERROR(SEARCH($K$2,Séquences!$W$306)),"",AH55))&amp;" "&amp;IF(AI55="","",IF(ISERROR(SEARCH($K$2,Séquences!$W$349)),"",AI55))&amp;" "&amp;IF(AJ55="","",IF(ISERROR(SEARCH($K$2,Séquences!$W$392)),"",AJ55))&amp;" "&amp;IF(AK55="","",IF(ISERROR(SEARCH($K$2,Séquences!$W$435)),"",AK55)))</f>
        <v>.</v>
      </c>
      <c r="L55" s="430" t="str">
        <f>IF(ISERROR(SEARCH($L$3,C55)),".",IF(AB55="","",IF(ISERROR(SEARCH($L$2,Séquences!$W$44)),"",AB55))&amp;" "&amp;IF(AC55="","",IF(ISERROR(SEARCH($L$2,Séquences!$W$88)),"",AC55))&amp;" "&amp;IF(AD55="","",IF(ISERROR(SEARCH($L$2,Séquences!$W$131)),"",AD55))&amp;" "&amp;IF(AE55="","",IF(ISERROR(SEARCH($L$2,Séquences!$W$175)),"",AE55))&amp;" "&amp;IF(AF55="","",IF(ISERROR(SEARCH($L$2,Séquences!$W$219)),"",AF55))&amp;" "&amp;IF(AG55="","",IF(ISERROR(SEARCH($L$2,Séquences!$W$263)),"",AG55))&amp;" "&amp;IF(AH55="","",IF(ISERROR(SEARCH($L$2,Séquences!$W$306)),"",AH55))&amp;" "&amp;IF(AI55="","",IF(ISERROR(SEARCH($L$2,Séquences!$W$349)),"",AI55))&amp;" "&amp;IF(AJ55="","",IF(ISERROR(SEARCH($L$2,Séquences!$W$392)),"",AJ55))&amp;" "&amp;IF(AK55="","",IF(ISERROR(SEARCH($L$2,Séquences!$W$435)),"",AK55)))</f>
        <v>.</v>
      </c>
      <c r="M55" s="431" t="str">
        <f>IF(ISERROR(SEARCH($M$3,C55)),".",IF(AB55="","",IF(ISERROR(SEARCH($M$2,Séquences!$W$44)),"",AB55))&amp;" "&amp;IF(AC55="","",IF(ISERROR(SEARCH($M$2,Séquences!$W$88)),"",AC55))&amp;" "&amp;IF(AD55="","",IF(ISERROR(SEARCH($M$2,Séquences!$W$131)),"",AD55))&amp;" "&amp;IF(AE55="","",IF(ISERROR(SEARCH($M$2,Séquences!$W$175)),"",AE55))&amp;" "&amp;IF(AF55="","",IF(ISERROR(SEARCH($M$2,Séquences!$W$219)),"",AF55))&amp;" "&amp;IF(AG55="","",IF(ISERROR(SEARCH($M$2,Séquences!$W$263)),"",AG55))&amp;" "&amp;IF(AH55="","",IF(ISERROR(SEARCH($M$2,Séquences!$W$306)),"",AH55))&amp;" "&amp;IF(AI55="","",IF(ISERROR(SEARCH($M$2,Séquences!$W$349)),"",AI55))&amp;" "&amp;IF(AJ55="","",IF(ISERROR(SEARCH($M$2,Séquences!$W$392)),"",AJ55))&amp;" "&amp;IF(AK55="","",IF(ISERROR(SEARCH($M$2,Séquences!$W$435)),"",AK55)))</f>
        <v>.</v>
      </c>
      <c r="N55" s="365" t="str">
        <f>IF(ISERROR(SEARCH($N$3,C55)),".",IF(AB55="","",IF(ISERROR(SEARCH($N$2,Séquences!$W$44)),"",AB55))&amp;" "&amp;IF(AC55="","",IF(ISERROR(SEARCH($N$2,Séquences!$W$88)),"",AC55))&amp;" "&amp;IF(AD55="","",IF(ISERROR(SEARCH($N$2,Séquences!$W$131)),"",AD55))&amp;" "&amp;IF(AE55="","",IF(ISERROR(SEARCH($N$2,Séquences!$W$175)),"",AE55))&amp;" "&amp;IF(AF55="","",IF(ISERROR(SEARCH($N$2,Séquences!$W$219)),"",AF55))&amp;" "&amp;IF(AG55="","",IF(ISERROR(SEARCH($N$2,Séquences!$W$263)),"",AG55))&amp;" "&amp;IF(AH55="","",IF(ISERROR(SEARCH($N$2,Séquences!$W$306)),"",AH55))&amp;" "&amp;IF(AI55="","",IF(ISERROR(SEARCH($N$2,Séquences!$W$349)),"",AI55))&amp;" "&amp;IF(AJ55="","",IF(ISERROR(SEARCH($N$2,Séquences!$W$392)),"",AJ55))&amp;" "&amp;IF(AK55="","",IF(ISERROR(SEARCH($N$2,Séquences!$W$435)),"",AK55)))</f>
        <v>.</v>
      </c>
      <c r="O55" s="430" t="str">
        <f>IF(ISERROR(SEARCH($O$3,C55)),".",IF(AB55="","",IF(ISERROR(SEARCH($O$2,Séquences!$W$44)),"",AB55))&amp;" "&amp;IF(AC55="","",IF(ISERROR(SEARCH($O$2,Séquences!$W$88)),"",AC55))&amp;" "&amp;IF(AD55="","",IF(ISERROR(SEARCH($O$2,Séquences!$W$131)),"",AD55))&amp;" "&amp;IF(AE55="","",IF(ISERROR(SEARCH($O$2,Séquences!$W$175)),"",AE55))&amp;" "&amp;IF(AF55="","",IF(ISERROR(SEARCH($O$2,Séquences!$W$219)),"",AF55))&amp;" "&amp;IF(AG55="","",IF(ISERROR(SEARCH($O$2,Séquences!$W$263)),"",AG55))&amp;" "&amp;IF(AH55="","",IF(ISERROR(SEARCH($O$2,Séquences!$W$306)),"",AH55))&amp;" "&amp;IF(AI55="","",IF(ISERROR(SEARCH($O$2,Séquences!$W$349)),"",AI55))&amp;" "&amp;IF(AJ55="","",IF(ISERROR(SEARCH($O$2,Séquences!$W$392)),"",AJ55))&amp;" "&amp;IF(AK55="","",IF(ISERROR(SEARCH($O$2,Séquences!$W$435)),"",AK55)))</f>
        <v>.</v>
      </c>
      <c r="P55" s="430" t="str">
        <f>IF(ISERROR(SEARCH($P$3,C55)),".",IF(AB55="","",IF(ISERROR(SEARCH($P$2,Séquences!$W$44)),"",AB55))&amp;" "&amp;IF(AC55="","",IF(ISERROR(SEARCH($P$2,Séquences!$W$88)),"",AC55))&amp;" "&amp;IF(AD55="","",IF(ISERROR(SEARCH($P$2,Séquences!$W$131)),"",AD55))&amp;" "&amp;IF(AE55="","",IF(ISERROR(SEARCH($P$2,Séquences!$W$175)),"",AE55))&amp;" "&amp;IF(AF55="","",IF(ISERROR(SEARCH($P$2,Séquences!$W$219)),"",AF55))&amp;" "&amp;IF(AG55="","",IF(ISERROR(SEARCH($P$2,Séquences!$W$263)),"",AG55))&amp;" "&amp;IF(AH55="","",IF(ISERROR(SEARCH($P$2,Séquences!$W$306)),"",AH55))&amp;" "&amp;IF(AI55="","",IF(ISERROR(SEARCH($P$2,Séquences!$W$349)),"",AI55))&amp;" "&amp;IF(AJ55="","",IF(ISERROR(SEARCH($P$2,Séquences!$W$392)),"",AJ55))&amp;" "&amp;IF(AK55="","",IF(ISERROR(SEARCH($P$2,Séquences!$W$435)),"",AK55)))</f>
        <v>.</v>
      </c>
      <c r="Q55" s="431" t="str">
        <f>IF(ISERROR(SEARCH($Q$3,C55)),".",IF(AB55="","",IF(ISERROR(SEARCH($Q$2,Séquences!$W$44)),"",AB55))&amp;" "&amp;IF(AC55="","",IF(ISERROR(SEARCH($Q$2,Séquences!$W$88)),"",AC55))&amp;" "&amp;IF(AD55="","",IF(ISERROR(SEARCH($Q$2,Séquences!$W$131)),"",AD55))&amp;" "&amp;IF(AE55="","",IF(ISERROR(SEARCH($Q$2,Séquences!$W$175)),"",AE55))&amp;" "&amp;IF(AF55="","",IF(ISERROR(SEARCH($Q$2,Séquences!$W$219)),"",AF55))&amp;" "&amp;IF(AG55="","",IF(ISERROR(SEARCH($Q$2,Séquences!$W$263)),"",AG55))&amp;" "&amp;IF(AH55="","",IF(ISERROR(SEARCH($Q$2,Séquences!$W$306)),"",AH55))&amp;" "&amp;IF(AI55="","",IF(ISERROR(SEARCH($Q$2,Séquences!$W$349)),"",AI55))&amp;" "&amp;IF(AJ55="","",IF(ISERROR(SEARCH($Q$2,Séquences!$W$392)),"",AJ55))&amp;" "&amp;IF(AK55="","",IF(ISERROR(SEARCH($Q$2,Séquences!$W$435)),"",AK55)))</f>
        <v>.</v>
      </c>
      <c r="R55" s="365" t="str">
        <f>IF(ISERROR(SEARCH($R$3,C55)),".",IF(AB55="","",IF(ISERROR(SEARCH($R$2,Séquences!$W$44)),"",AB55))&amp;" "&amp;IF(AC55="","",IF(ISERROR(SEARCH($R$2,Séquences!$W$88)),"",AC55))&amp;" "&amp;IF(AD55="","",IF(ISERROR(SEARCH($R$2,Séquences!$W$131)),"",AD55))&amp;" "&amp;IF(AE55="","",IF(ISERROR(SEARCH($R$2,Séquences!$W$175)),"",AE55))&amp;" "&amp;IF(AF55="","",IF(ISERROR(SEARCH($R$2,Séquences!$W$219)),"",AF55))&amp;" "&amp;IF(AG55="","",IF(ISERROR(SEARCH($R$2,Séquences!$W$263)),"",AG55))&amp;" "&amp;IF(AH55="","",IF(ISERROR(SEARCH($R$2,Séquences!$W$306)),"",AH55))&amp;" "&amp;IF(AI55="","",IF(ISERROR(SEARCH($R$2,Séquences!$W$349)),"",AI55))&amp;" "&amp;IF(AJ55="","",IF(ISERROR(SEARCH($R$2,Séquences!$W$392)),"",AJ55))&amp;" "&amp;IF(AK55="","",IF(ISERROR(SEARCH($R$2,Séquences!$W$435)),"",AK55)))</f>
        <v>.</v>
      </c>
      <c r="S55" s="430" t="str">
        <f>IF(ISERROR(SEARCH($S$3,C55)),".",IF(AB55="","",IF(ISERROR(SEARCH($S$2,Séquences!$W$44)),"",AB55))&amp;" "&amp;IF(AC55="","",IF(ISERROR(SEARCH($S$2,Séquences!$W$88)),"",AC55))&amp;" "&amp;IF(AD55="","",IF(ISERROR(SEARCH($S$2,Séquences!$W$131)),"",AD55))&amp;" "&amp;IF(AE55="","",IF(ISERROR(SEARCH($S$2,Séquences!$W$175)),"",AE55))&amp;" "&amp;IF(AF55="","",IF(ISERROR(SEARCH($S$2,Séquences!$W$219)),"",AF55))&amp;" "&amp;IF(AG55="","",IF(ISERROR(SEARCH($S$2,Séquences!$W$263)),"",AG55))&amp;" "&amp;IF(AH55="","",IF(ISERROR(SEARCH($S$2,Séquences!$W$306)),"",AH55))&amp;" "&amp;IF(AI55="","",IF(ISERROR(SEARCH($S$2,Séquences!$W$349)),"",AI55))&amp;" "&amp;IF(AJ55="","",IF(ISERROR(SEARCH($S$2,Séquences!$W$392)),"",AJ55))&amp;" "&amp;IF(AK55="","",IF(ISERROR(SEARCH($S$2,Séquences!$W$435)),"",AK55)))</f>
        <v>.</v>
      </c>
      <c r="T55" s="431" t="str">
        <f>IF(ISERROR(SEARCH($T$3,C55)),".",IF(AB55="","",IF(ISERROR(SEARCH($T$2,Séquences!$W$44)),"",AB55))&amp;" "&amp;IF(AC55="","",IF(ISERROR(SEARCH($T$2,Séquences!$W$88)),"",AC55))&amp;" "&amp;IF(AD55="","",IF(ISERROR(SEARCH($T$2,Séquences!$W$131)),"",AD55))&amp;" "&amp;IF(AE55="","",IF(ISERROR(SEARCH($T$2,Séquences!$W$175)),"",AE55))&amp;" "&amp;IF(AF55="","",IF(ISERROR(SEARCH($T$2,Séquences!$W$219)),"",AF55))&amp;" "&amp;IF(AG55="","",IF(ISERROR(SEARCH($T$2,Séquences!$W$263)),"",AG55))&amp;" "&amp;IF(AH55="","",IF(ISERROR(SEARCH($T$2,Séquences!$W$306)),"",AH55))&amp;" "&amp;IF(AI55="","",IF(ISERROR(SEARCH($T$2,Séquences!$W$349)),"",AI55))&amp;" "&amp;IF(AJ55="","",IF(ISERROR(SEARCH($T$2,Séquences!$W$392)),"",AJ55))&amp;" "&amp;IF(AK55="","",IF(ISERROR(SEARCH($T$2,Séquences!$W$435)),"",AK55)))</f>
        <v>.</v>
      </c>
      <c r="U55" s="365" t="str">
        <f>IF(ISERROR(SEARCH($U$3,C55)),".",IF(AB55="","",IF(ISERROR(SEARCH($U$2,Séquences!$W$44)),"",AB55))&amp;" "&amp;IF(AC55="","",IF(ISERROR(SEARCH($U$2,Séquences!$W$88)),"",AC55))&amp;" "&amp;IF(AD55="","",IF(ISERROR(SEARCH($U$2,Séquences!$W$131)),"",AD55))&amp;" "&amp;IF(AE55="","",IF(ISERROR(SEARCH($U$2,Séquences!$W$175)),"",AE55))&amp;" "&amp;IF(AF55="","",IF(ISERROR(SEARCH($U$2,Séquences!$W$219)),"",AF55))&amp;" "&amp;IF(AG55="","",IF(ISERROR(SEARCH($U$2,Séquences!$W$263)),"",AG55))&amp;" "&amp;IF(AH55="","",IF(ISERROR(SEARCH($U$2,Séquences!$W$306)),"",AH55))&amp;" "&amp;IF(AI55="","",IF(ISERROR(SEARCH($U$2,Séquences!$W$349)),"",AI55))&amp;" "&amp;IF(AJ55="","",IF(ISERROR(SEARCH($U$2,Séquences!$W$392)),"",AJ55))&amp;" "&amp;IF(AK55="","",IF(ISERROR(SEARCH($U$2,Séquences!$W$435)),"",AK55)))</f>
        <v>.</v>
      </c>
      <c r="V55" s="430" t="str">
        <f>IF(ISERROR(SEARCH($V$3,C55)),".",IF(AB55="","",IF(ISERROR(SEARCH($V$2,Séquences!$W$44)),"",AB55))&amp;" "&amp;IF(AC55="","",IF(ISERROR(SEARCH($V$2,Séquences!$W$88)),"",AC55))&amp;" "&amp;IF(AD55="","",IF(ISERROR(SEARCH($V$2,Séquences!$W$131)),"",AD55))&amp;" "&amp;IF(AE55="","",IF(ISERROR(SEARCH($V$2,Séquences!$W$175)),"",AE55))&amp;" "&amp;IF(AF55="","",IF(ISERROR(SEARCH($V$2,Séquences!$W$219)),"",AF55))&amp;" "&amp;IF(AG55="","",IF(ISERROR(SEARCH($V$2,Séquences!$W$263)),"",AG55))&amp;" "&amp;IF(AH55="","",IF(ISERROR(SEARCH($V$2,Séquences!$W$306)),"",AH55))&amp;" "&amp;IF(AI55="","",IF(ISERROR(SEARCH($V$2,Séquences!$W$349)),"",AI55))&amp;" "&amp;IF(AJ55="","",IF(ISERROR(SEARCH($V$2,Séquences!$W$392)),"",AJ55))&amp;" "&amp;IF(AK55="","",IF(ISERROR(SEARCH($V$2,Séquences!$W$435)),"",AK55)))</f>
        <v>.</v>
      </c>
      <c r="W55" s="431" t="str">
        <f>IF(ISERROR(SEARCH($W$3,C55)),".",IF(AB55="","",IF(ISERROR(SEARCH($W$2,Séquences!$W$44)),"",AB55))&amp;" "&amp;IF(AC55="","",IF(ISERROR(SEARCH($W$2,Séquences!$W$88)),"",AC55))&amp;" "&amp;IF(AD55="","",IF(ISERROR(SEARCH($W$2,Séquences!$W$131)),"",AD55))&amp;" "&amp;IF(AE55="","",IF(ISERROR(SEARCH($W$2,Séquences!$W$175)),"",AE55))&amp;" "&amp;IF(AF55="","",IF(ISERROR(SEARCH($W$2,Séquences!$W$219)),"",AF55))&amp;" "&amp;IF(AG55="","",IF(ISERROR(SEARCH($W$2,Séquences!$W$263)),"",AG55))&amp;" "&amp;IF(AH55="","",IF(ISERROR(SEARCH($W$2,Séquences!$W$306)),"",AH55))&amp;" "&amp;IF(AI55="","",IF(ISERROR(SEARCH($W$2,Séquences!$W$349)),"",AI55))&amp;" "&amp;IF(AJ55="","",IF(ISERROR(SEARCH($W$2,Séquences!$W$392)),"",AJ55))&amp;" "&amp;IF(AK55="","",IF(ISERROR(SEARCH($W$2,Séquences!$W$435)),"",AK55)))</f>
        <v>.</v>
      </c>
      <c r="X55" s="365" t="str">
        <f>IF(ISERROR(SEARCH($X$3,C55)),".",IF(AB55="","",IF(ISERROR(SEARCH($X$2,Séquences!$W$44)),"",AB55))&amp;" "&amp;IF(AC55="","",IF(ISERROR(SEARCH($X$2,Séquences!$W$88)),"",AC55))&amp;" "&amp;IF(AD55="","",IF(ISERROR(SEARCH($X$2,Séquences!$W$131)),"",AD55))&amp;" "&amp;IF(AE55="","",IF(ISERROR(SEARCH($X$2,Séquences!$W$175)),"",AE55))&amp;" "&amp;IF(AF55="","",IF(ISERROR(SEARCH($X$2,Séquences!$W$219)),"",AF55))&amp;" "&amp;IF(AG55="","",IF(ISERROR(SEARCH($X$2,Séquences!$W$263)),"",AG55))&amp;" "&amp;IF(AH55="","",IF(ISERROR(SEARCH($X$2,Séquences!$W$306)),"",AH55))&amp;" "&amp;IF(AI55="","",IF(ISERROR(SEARCH($X$2,Séquences!$W$349)),"",AI55))&amp;" "&amp;IF(AJ55="","",IF(ISERROR(SEARCH($X$2,Séquences!$W$392)),"",AJ55))&amp;" "&amp;IF(AK55="","",IF(ISERROR(SEARCH($X$2,Séquences!$W$435)),"",AK55)))</f>
        <v>.</v>
      </c>
      <c r="Y55" s="430" t="str">
        <f>IF(ISERROR(SEARCH($Y$3,C55)),".",IF(AB55="","",IF(ISERROR(SEARCH($Y$2,Séquences!$W$44)),"",AB55))&amp;" "&amp;IF(AC55="","",IF(ISERROR(SEARCH($Y$2,Séquences!$W$88)),"",AC55))&amp;" "&amp;IF(AD55="","",IF(ISERROR(SEARCH($Y$2,Séquences!$W$131)),"",AD55))&amp;" "&amp;IF(AE55="","",IF(ISERROR(SEARCH($Y$2,Séquences!$W$175)),"",AE55))&amp;" "&amp;IF(AF55="","",IF(ISERROR(SEARCH($Y$2,Séquences!$W$219)),"",AF55))&amp;" "&amp;IF(AG55="","",IF(ISERROR(SEARCH($Y$2,Séquences!$W$263)),"",AG55))&amp;" "&amp;IF(AH55="","",IF(ISERROR(SEARCH($Y$2,Séquences!$W$306)),"",AH55))&amp;" "&amp;IF(AI55="","",IF(ISERROR(SEARCH($Y$2,Séquences!$W$349)),"",AI55))&amp;" "&amp;IF(AJ55="","",IF(ISERROR(SEARCH($Y$2,Séquences!$W$392)),"",AJ55))&amp;" "&amp;IF(AK55="","",IF(ISERROR(SEARCH($Y$2,Séquences!$W$435)),"",AK55)))</f>
        <v xml:space="preserve">  S3       S10</v>
      </c>
      <c r="Z55" s="430" t="str">
        <f>IF(ISERROR(SEARCH($Z$3,C55)),".",IF(AB55="","",IF(ISERROR(SEARCH($Z$2,Séquences!$W$44)),"",AB55))&amp;" "&amp;IF(AC55="","",IF(ISERROR(SEARCH($Z$2,Séquences!$W$88)),"",AC55))&amp;" "&amp;IF(AD55="","",IF(ISERROR(SEARCH($Z$2,Séquences!$W$131)),"",AD55))&amp;" "&amp;IF(AE55="","",IF(ISERROR(SEARCH($Z$2,Séquences!$W$175)),"",AE55))&amp;" "&amp;IF(AF55="","",IF(ISERROR(SEARCH($Z$2,Séquences!$W$219)),"",AF55))&amp;" "&amp;IF(AG55="","",IF(ISERROR(SEARCH($Z$2,Séquences!$W$263)),"",AG55))&amp;" "&amp;IF(AH55="","",IF(ISERROR(SEARCH($Z$2,Séquences!$W$306)),"",AH55))&amp;" "&amp;IF(AI55="","",IF(ISERROR(SEARCH($Z$2,Séquences!$W$349)),"",AI55))&amp;" "&amp;IF(AJ55="","",IF(ISERROR(SEARCH($Z$2,Séquences!$W$392)),"",AJ55))&amp;" "&amp;IF(AK55="","",IF(ISERROR(SEARCH($Z$2,Séquences!$W$435)),"",AK55)))</f>
        <v xml:space="preserve"> S2 S3       S10</v>
      </c>
      <c r="AA55" s="206">
        <f>+COUNTA(E55:Z55)</f>
        <v>22</v>
      </c>
      <c r="AB55" s="207" t="str">
        <f>IF(ISERROR(SEARCH($A$53,Séquences!$W$44)),"",IF(ISERROR(SEARCH(A55,Séquences!$W$44)),"",Séquences!$X$44))</f>
        <v/>
      </c>
      <c r="AC55" s="207" t="str">
        <f>IF(ISERROR(SEARCH($A$53,Séquences!$W$88)),"",IF(ISERROR(SEARCH(A55,Séquences!$W$88)),"",Séquences!$X$88))</f>
        <v>S2</v>
      </c>
      <c r="AD55" s="207" t="str">
        <f>IF(ISERROR(SEARCH($A$53,Séquences!$W$131)),"",IF(ISERROR(SEARCH(A55,Séquences!$W$131)),"",Séquences!$X$131))</f>
        <v>S3</v>
      </c>
      <c r="AE55" s="207" t="str">
        <f>IF(ISERROR(SEARCH($A$53,Séquences!$W$175)),"",IF(ISERROR(SEARCH(A55,Séquences!$W$175)),"",Séquences!$X$175))</f>
        <v/>
      </c>
      <c r="AF55" s="207" t="str">
        <f>IF(ISERROR(SEARCH($A$53,Séquences!$W$219)),"",IF(ISERROR(SEARCH(A55,Séquences!$W$219)),"",Séquences!$X$219))</f>
        <v/>
      </c>
      <c r="AG55" s="207" t="str">
        <f>IF(ISERROR(SEARCH($A$53,Séquences!$W$263)),"",IF(ISERROR(SEARCH(A55,Séquences!$W$263)),"",Séquences!$X$263))</f>
        <v/>
      </c>
      <c r="AH55" s="207" t="str">
        <f>IF(ISERROR(SEARCH($A$53,Séquences!$W$306)),"",IF(ISERROR(SEARCH(A55,Séquences!$W$306)),"",Séquences!$X$306))</f>
        <v/>
      </c>
      <c r="AI55" s="207" t="str">
        <f>IF(ISERROR(SEARCH($A$53,Séquences!$W$349)),"",IF(ISERROR(SEARCH(A55,Séquences!$W$349)),"",Séquences!$X$349))</f>
        <v/>
      </c>
      <c r="AJ55" s="207" t="str">
        <f>IF(ISERROR(SEARCH($A$53,Séquences!$W$392)),"",IF(ISERROR(SEARCH(A55,Séquences!$W$392)),"",Séquences!$X$392))</f>
        <v/>
      </c>
      <c r="AK55" s="207" t="str">
        <f>IF(ISERROR(SEARCH($A$53,Séquences!$W$435)),"",IF(ISERROR(SEARCH(A55,Séquences!$W$435)),"",Séquences!$X$435))</f>
        <v>S10</v>
      </c>
    </row>
    <row r="56" spans="1:368" ht="39" customHeight="1">
      <c r="A56" s="217" t="s">
        <v>850</v>
      </c>
      <c r="B56" s="216" t="s">
        <v>849</v>
      </c>
      <c r="C56" s="343"/>
      <c r="D56" s="215"/>
      <c r="E56" s="609"/>
      <c r="F56" s="610"/>
      <c r="G56" s="610"/>
      <c r="H56" s="610"/>
      <c r="I56" s="610"/>
      <c r="J56" s="610"/>
      <c r="K56" s="610"/>
      <c r="L56" s="610"/>
      <c r="M56" s="610"/>
      <c r="N56" s="610"/>
      <c r="O56" s="610"/>
      <c r="P56" s="610"/>
      <c r="Q56" s="610"/>
      <c r="R56" s="610"/>
      <c r="S56" s="610"/>
      <c r="T56" s="610"/>
      <c r="U56" s="610"/>
      <c r="V56" s="610"/>
      <c r="W56" s="610"/>
      <c r="X56" s="610"/>
      <c r="Y56" s="610"/>
      <c r="Z56" s="611"/>
      <c r="AA56" s="214"/>
      <c r="AB56" s="227" t="str">
        <f>IF(ISERROR(SEARCH($A$53,Séquences!$W$40)),".",IF(ISERROR(SEARCH(A56,Séquences!$W$40)),"",Séquences!$X$40))</f>
        <v>.</v>
      </c>
      <c r="AC56" s="227" t="str">
        <f>IF(ISERROR(SEARCH($A$53,Séquences!$W$83)),".",IF(ISERROR(SEARCH(A56,Séquences!$W$83)),"",Séquences!$W$263))</f>
        <v>.</v>
      </c>
      <c r="AD56" s="227" t="str">
        <f>IF(ISERROR(SEARCH($A$53,Séquences!$W$160)),".",IF(ISERROR(SEARCH(A56,Séquences!$W$160)),"",Séquences!$X$161))</f>
        <v>.</v>
      </c>
      <c r="AE56" s="227" t="str">
        <f>IF(ISERROR(SEARCH($A$53,Séquences!$W$246)),".",IF(ISERROR(SEARCH(A56,Séquences!$W$246)),"",Séquences!$X$250))</f>
        <v>.</v>
      </c>
    </row>
    <row r="57" spans="1:368" ht="39" customHeight="1">
      <c r="A57" s="213" t="s">
        <v>848</v>
      </c>
      <c r="B57" s="209" t="s">
        <v>847</v>
      </c>
      <c r="C57" s="340" t="str">
        <f>'Objectifs et Compétences'!I51</f>
        <v xml:space="preserve">3.2. / 5.1. / 6.2. / 6.3. </v>
      </c>
      <c r="D57" s="208" t="s">
        <v>835</v>
      </c>
      <c r="E57" s="429" t="str">
        <f>IF(ISERROR(SEARCH($E$3,C57)),".",IF(AB57="","",IF(ISERROR(SEARCH($E$2,Séquences!$W$44)),"",AB57))&amp;" "&amp;IF(AC57="","",IF(ISERROR(SEARCH($E$2,Séquences!$W$88)),"",AC57))&amp;" "&amp;IF(AD57="","",IF(ISERROR(SEARCH($E$2,Séquences!$W$131)),"",AD57))&amp;" "&amp;IF(AE57="","",IF(ISERROR(SEARCH($E$2,Séquences!$W$175)),"",AE57))&amp;" "&amp;IF(AF57="","",IF(ISERROR(SEARCH($E$2,Séquences!$W$263)),"",AF57))&amp;" "&amp;IF(AG57="","",IF(ISERROR(SEARCH($E$2,Séquences!$W$263)),"",AG57))&amp;" "&amp;IF(AH57="","",IF(ISERROR(SEARCH($E$2,Séquences!$W$349)),"",AH57))&amp;" "&amp;IF(AI57="","",IF(ISERROR(SEARCH($E$2,Séquences!$W$392)),"",AI57))&amp;" "&amp;IF(AJ57="","",IF(ISERROR(SEARCH($E$2,Séquences!$W$435)),"",AJ57)))</f>
        <v>.</v>
      </c>
      <c r="F57" s="430" t="str">
        <f>IF(ISERROR(SEARCH($F$3,C57)),".",IF(AB57="","",IF(ISERROR(SEARCH($F$2,Séquences!$W$44)),"",AB57))&amp;" "&amp;IF(AC57="","",IF(ISERROR(SEARCH($F$2,Séquences!$W$88)),"",AC57))&amp;" "&amp;IF(AD57="","",IF(ISERROR(SEARCH($F$2,Séquences!$W$131)),"",AD57))&amp;" "&amp;IF(AE57="","",IF(ISERROR(SEARCH($F$2,Séquences!$W$175)),"",AE57))&amp;" "&amp;IF(AF57="","",IF(ISERROR(SEARCH($F$2,Séquences!$W$263)),"",AF57))&amp;" "&amp;IF(AG57="","",IF(ISERROR(SEARCH($F$2,Séquences!$W$263)),"",AG57))&amp;" "&amp;IF(AH57="","",IF(ISERROR(SEARCH($F$2,Séquences!$W$349)),"",AH57))&amp;" "&amp;IF(AI57="","",IF(ISERROR(SEARCH($F$2,Séquences!$W$392)),"",AI57))&amp;" "&amp;IF(AJ57="","",IF(ISERROR(SEARCH($F$2,Séquences!$W$435)),"",AJ57)))</f>
        <v>.</v>
      </c>
      <c r="G57" s="430" t="str">
        <f>IF(ISERROR(SEARCH($G$3,C57)),".",IF(AB57="","",IF(ISERROR(SEARCH($G$2,Séquences!$W$44)),"",AB57))&amp;" "&amp;IF(AC57="","",IF(ISERROR(SEARCH($G$2,Séquences!$W$88)),"",AC57))&amp;" "&amp;IF(AD57="","",IF(ISERROR(SEARCH($G$2,Séquences!$W$131)),"",AD57))&amp;" "&amp;IF(AE57="","",IF(ISERROR(SEARCH($G$2,Séquences!$W$175)),"",AE57))&amp;" "&amp;IF(AF57="","",IF(ISERROR(SEARCH($G$2,Séquences!$W$263)),"",AF57))&amp;" "&amp;IF(AG57="","",IF(ISERROR(SEARCH($G$2,Séquences!$W$263)),"",AG57))&amp;" "&amp;IF(AH57="","",IF(ISERROR(SEARCH($G$2,Séquences!$W$349)),"",AH57))&amp;" "&amp;IF(AI57="","",IF(ISERROR(SEARCH($G$2,Séquences!$W$392)),"",AI57))&amp;" "&amp;IF(AJ57="","",IF(ISERROR(SEARCH($G$2,Séquences!$W$435)),"",AJ57)))</f>
        <v>.</v>
      </c>
      <c r="H57" s="430" t="str">
        <f>IF(ISERROR(SEARCH($H$3,C57)),".",IF(AB57="","",IF(ISERROR(SEARCH($H$2,Séquences!$W$44)),"",AB57))&amp;" "&amp;IF(AC57="","",IF(ISERROR(SEARCH($H$2,Séquences!$W$88)),"",AC57))&amp;" "&amp;IF(AD57="","",IF(ISERROR(SEARCH($H$2,Séquences!$W$131)),"",AD57))&amp;" "&amp;IF(AE57="","",IF(ISERROR(SEARCH($H$2,Séquences!$W$175)),"",AE57))&amp;" "&amp;IF(AF57="","",IF(ISERROR(SEARCH($H$2,Séquences!$W$263)),"",AF57))&amp;" "&amp;IF(AG57="","",IF(ISERROR(SEARCH($H$2,Séquences!$W$263)),"",AG57))&amp;" "&amp;IF(AH57="","",IF(ISERROR(SEARCH($H$2,Séquences!$W$349)),"",AH57))&amp;" "&amp;IF(AI57="","",IF(ISERROR(SEARCH($H$2,Séquences!$W$392)),"",AI57))&amp;" "&amp;IF(AJ57="","",IF(ISERROR(SEARCH($H$2,Séquences!$W$435)),"",AJ57)))</f>
        <v>.</v>
      </c>
      <c r="I57" s="431" t="str">
        <f>IF(ISERROR(SEARCH($I$3,C57)),".",IF(AB57="","",IF(ISERROR(SEARCH($I$2,Séquences!$W$44)),"",AB57))&amp;" "&amp;IF(AC57="","",IF(ISERROR(SEARCH($I$2,Séquences!$W$88)),"",AC57))&amp;" "&amp;IF(AD57="","",IF(ISERROR(SEARCH($I$2,Séquences!$W$131)),"",AD57))&amp;" "&amp;IF(AE57="","",IF(ISERROR(SEARCH($I$2,Séquences!$W$175)),"",AE57))&amp;" "&amp;IF(AF57="","",IF(ISERROR(SEARCH($I$2,Séquences!$W$263)),"",AF57))&amp;" "&amp;IF(AG57="","",IF(ISERROR(SEARCH($I$2,Séquences!$W$263)),"",AG57))&amp;" "&amp;IF(AH57="","",IF(ISERROR(SEARCH($I$2,Séquences!$W$349)),"",AH57))&amp;" "&amp;IF(AI57="","",IF(ISERROR(SEARCH($I$2,Séquences!$W$392)),"",AI57))&amp;" "&amp;IF(AJ57="","",IF(ISERROR(SEARCH($I$2,Séquences!$W$435)),"",AJ57)))</f>
        <v>.</v>
      </c>
      <c r="J57" s="365" t="str">
        <f>IF(ISERROR(SEARCH($J$3,C57)),".",IF(AB57="","",IF(ISERROR(SEARCH($J$2,Séquences!$W$44)),"",AB57))&amp;" "&amp;IF(AC57="","",IF(ISERROR(SEARCH($J$2,Séquences!$W$88)),"",AC57))&amp;" "&amp;IF(AD57="","",IF(ISERROR(SEARCH($J$2,Séquences!$W$131)),"",AD57))&amp;" "&amp;IF(AE57="","",IF(ISERROR(SEARCH($J$2,Séquences!$W$175)),"",AE57))&amp;" "&amp;IF(AF57="","",IF(ISERROR(SEARCH($J$2,Séquences!$W$263)),"",AF57))&amp;" "&amp;IF(AG57="","",IF(ISERROR(SEARCH($J$2,Séquences!$W$263)),"",AG57))&amp;" "&amp;IF(AH57="","",IF(ISERROR(SEARCH($J$2,Séquences!$W$349)),"",AH57))&amp;" "&amp;IF(AI57="","",IF(ISERROR(SEARCH($J$2,Séquences!$W$392)),"",AI57))&amp;" "&amp;IF(AJ57="","",IF(ISERROR(SEARCH($J$2,Séquences!$W$435)),"",AJ57)))</f>
        <v>.</v>
      </c>
      <c r="K57" s="430" t="str">
        <f>IF(ISERROR(SEARCH($K$3,C57)),".",IF(AB57="","",IF(ISERROR(SEARCH($K$2,Séquences!$W$44)),"",AB57))&amp;" "&amp;IF(AC57="","",IF(ISERROR(SEARCH($K$2,Séquences!$W$88)),"",AC57))&amp;" "&amp;IF(AD57="","",IF(ISERROR(SEARCH($K$2,Séquences!$W$131)),"",AD57))&amp;" "&amp;IF(AE57="","",IF(ISERROR(SEARCH($K$2,Séquences!$W$175)),"",AE57))&amp;" "&amp;IF(AF57="","",IF(ISERROR(SEARCH($K$2,Séquences!$W$263)),"",AF57))&amp;" "&amp;IF(AG57="","",IF(ISERROR(SEARCH($K$2,Séquences!$W$263)),"",AG57))&amp;" "&amp;IF(AH57="","",IF(ISERROR(SEARCH($K$2,Séquences!$W$349)),"",AH57))&amp;" "&amp;IF(AI57="","",IF(ISERROR(SEARCH($K$2,Séquences!$W$392)),"",AI57))&amp;" "&amp;IF(AJ57="","",IF(ISERROR(SEARCH($K$2,Séquences!$W$435)),"",AJ57)))</f>
        <v>.</v>
      </c>
      <c r="L57" s="430" t="str">
        <f>IF(ISERROR(SEARCH($L$3,C57)),".",IF(AB57="","",IF(ISERROR(SEARCH($L$2,Séquences!$W$44)),"",AB57))&amp;" "&amp;IF(AC57="","",IF(ISERROR(SEARCH($L$2,Séquences!$W$88)),"",AC57))&amp;" "&amp;IF(AD57="","",IF(ISERROR(SEARCH($L$2,Séquences!$W$131)),"",AD57))&amp;" "&amp;IF(AE57="","",IF(ISERROR(SEARCH($L$2,Séquences!$W$175)),"",AE57))&amp;" "&amp;IF(AF57="","",IF(ISERROR(SEARCH($L$2,Séquences!$W$263)),"",AF57))&amp;" "&amp;IF(AG57="","",IF(ISERROR(SEARCH($L$2,Séquences!$W$263)),"",AG57))&amp;" "&amp;IF(AH57="","",IF(ISERROR(SEARCH($L$2,Séquences!$W$349)),"",AH57))&amp;" "&amp;IF(AI57="","",IF(ISERROR(SEARCH($L$2,Séquences!$W$392)),"",AI57))&amp;" "&amp;IF(AJ57="","",IF(ISERROR(SEARCH($L$2,Séquences!$W$435)),"",AJ57)))</f>
        <v>.</v>
      </c>
      <c r="M57" s="431" t="str">
        <f>IF(ISERROR(SEARCH($M$3,C57)),".",IF(AB57="","",IF(ISERROR(SEARCH($M$2,Séquences!$W$44)),"",AB57))&amp;" "&amp;IF(AC57="","",IF(ISERROR(SEARCH($M$2,Séquences!$W$88)),"",AC57))&amp;" "&amp;IF(AD57="","",IF(ISERROR(SEARCH($M$2,Séquences!$W$131)),"",AD57))&amp;" "&amp;IF(AE57="","",IF(ISERROR(SEARCH($M$2,Séquences!$W$175)),"",AE57))&amp;" "&amp;IF(AF57="","",IF(ISERROR(SEARCH($M$2,Séquences!$W$263)),"",AF57))&amp;" "&amp;IF(AG57="","",IF(ISERROR(SEARCH($M$2,Séquences!$W$263)),"",AG57))&amp;" "&amp;IF(AH57="","",IF(ISERROR(SEARCH($M$2,Séquences!$W$349)),"",AH57))&amp;" "&amp;IF(AI57="","",IF(ISERROR(SEARCH($M$2,Séquences!$W$392)),"",AI57))&amp;" "&amp;IF(AJ57="","",IF(ISERROR(SEARCH($M$2,Séquences!$W$435)),"",AJ57)))</f>
        <v>.</v>
      </c>
      <c r="N57" s="365" t="str">
        <f>IF(ISERROR(SEARCH($N$3,C57)),".",IF(AB57="","",IF(ISERROR(SEARCH($N$2,Séquences!$W$44)),"",AB57))&amp;" "&amp;IF(AC57="","",IF(ISERROR(SEARCH($N$2,Séquences!$W$88)),"",AC57))&amp;" "&amp;IF(AD57="","",IF(ISERROR(SEARCH($N$2,Séquences!$W$131)),"",AD57))&amp;" "&amp;IF(AE57="","",IF(ISERROR(SEARCH($N$2,Séquences!$W$175)),"",AE57))&amp;" "&amp;IF(AF57="","",IF(ISERROR(SEARCH($N$2,Séquences!$W$263)),"",AF57))&amp;" "&amp;IF(AG57="","",IF(ISERROR(SEARCH($N$2,Séquences!$W$263)),"",AG57))&amp;" "&amp;IF(AH57="","",IF(ISERROR(SEARCH($N$2,Séquences!$W$349)),"",AH57))&amp;" "&amp;IF(AI57="","",IF(ISERROR(SEARCH($N$2,Séquences!$W$392)),"",AI57))&amp;" "&amp;IF(AJ57="","",IF(ISERROR(SEARCH($N$2,Séquences!$W$435)),"",AJ57)))</f>
        <v>.</v>
      </c>
      <c r="O57" s="430" t="str">
        <f>IF(ISERROR(SEARCH($O$3,C57)),".",IF(AB57="","",IF(ISERROR(SEARCH($O$2,Séquences!$W$44)),"",AB57))&amp;" "&amp;IF(AC57="","",IF(ISERROR(SEARCH($O$2,Séquences!$W$88)),"",AC57))&amp;" "&amp;IF(AD57="","",IF(ISERROR(SEARCH($O$2,Séquences!$W$131)),"",AD57))&amp;" "&amp;IF(AE57="","",IF(ISERROR(SEARCH($O$2,Séquences!$W$175)),"",AE57))&amp;" "&amp;IF(AF57="","",IF(ISERROR(SEARCH($O$2,Séquences!$W$263)),"",AF57))&amp;" "&amp;IF(AG57="","",IF(ISERROR(SEARCH($O$2,Séquences!$W$263)),"",AG57))&amp;" "&amp;IF(AH57="","",IF(ISERROR(SEARCH($O$2,Séquences!$W$349)),"",AH57))&amp;" "&amp;IF(AI57="","",IF(ISERROR(SEARCH($O$2,Séquences!$W$392)),"",AI57))&amp;" "&amp;IF(AJ57="","",IF(ISERROR(SEARCH($O$2,Séquences!$W$435)),"",AJ57)))</f>
        <v xml:space="preserve">        </v>
      </c>
      <c r="P57" s="430" t="str">
        <f>IF(ISERROR(SEARCH($P$3,C57)),".",IF(AB57="","",IF(ISERROR(SEARCH($P$2,Séquences!$W$44)),"",AB57))&amp;" "&amp;IF(AC57="","",IF(ISERROR(SEARCH($P$2,Séquences!$W$88)),"",AC57))&amp;" "&amp;IF(AD57="","",IF(ISERROR(SEARCH($P$2,Séquences!$W$131)),"",AD57))&amp;" "&amp;IF(AE57="","",IF(ISERROR(SEARCH($P$2,Séquences!$W$175)),"",AE57))&amp;" "&amp;IF(AF57="","",IF(ISERROR(SEARCH($P$2,Séquences!$W$263)),"",AF57))&amp;" "&amp;IF(AG57="","",IF(ISERROR(SEARCH($P$2,Séquences!$W$263)),"",AG57))&amp;" "&amp;IF(AH57="","",IF(ISERROR(SEARCH($P$2,Séquences!$W$349)),"",AH57))&amp;" "&amp;IF(AI57="","",IF(ISERROR(SEARCH($P$2,Séquences!$W$392)),"",AI57))&amp;" "&amp;IF(AJ57="","",IF(ISERROR(SEARCH($P$2,Séquences!$W$435)),"",AJ57)))</f>
        <v>.</v>
      </c>
      <c r="Q57" s="431" t="str">
        <f>IF(ISERROR(SEARCH($Q$3,C57)),".",IF(AB57="","",IF(ISERROR(SEARCH($Q$2,Séquences!$W$44)),"",AB57))&amp;" "&amp;IF(AC57="","",IF(ISERROR(SEARCH($Q$2,Séquences!$W$88)),"",AC57))&amp;" "&amp;IF(AD57="","",IF(ISERROR(SEARCH($Q$2,Séquences!$W$131)),"",AD57))&amp;" "&amp;IF(AE57="","",IF(ISERROR(SEARCH($Q$2,Séquences!$W$175)),"",AE57))&amp;" "&amp;IF(AF57="","",IF(ISERROR(SEARCH($Q$2,Séquences!$W$263)),"",AF57))&amp;" "&amp;IF(AG57="","",IF(ISERROR(SEARCH($Q$2,Séquences!$W$263)),"",AG57))&amp;" "&amp;IF(AH57="","",IF(ISERROR(SEARCH($Q$2,Séquences!$W$349)),"",AH57))&amp;" "&amp;IF(AI57="","",IF(ISERROR(SEARCH($Q$2,Séquences!$W$392)),"",AI57))&amp;" "&amp;IF(AJ57="","",IF(ISERROR(SEARCH($Q$2,Séquences!$W$435)),"",AJ57)))</f>
        <v>.</v>
      </c>
      <c r="R57" s="365" t="str">
        <f>IF(ISERROR(SEARCH($R$3,C57)),".",IF(AB57="","",IF(ISERROR(SEARCH($R$2,Séquences!$W$44)),"",AB57))&amp;" "&amp;IF(AC57="","",IF(ISERROR(SEARCH($R$2,Séquences!$W$88)),"",AC57))&amp;" "&amp;IF(AD57="","",IF(ISERROR(SEARCH($R$2,Séquences!$W$131)),"",AD57))&amp;" "&amp;IF(AE57="","",IF(ISERROR(SEARCH($R$2,Séquences!$W$175)),"",AE57))&amp;" "&amp;IF(AF57="","",IF(ISERROR(SEARCH($R$2,Séquences!$W$263)),"",AF57))&amp;" "&amp;IF(AG57="","",IF(ISERROR(SEARCH($R$2,Séquences!$W$263)),"",AG57))&amp;" "&amp;IF(AH57="","",IF(ISERROR(SEARCH($R$2,Séquences!$W$349)),"",AH57))&amp;" "&amp;IF(AI57="","",IF(ISERROR(SEARCH($R$2,Séquences!$W$392)),"",AI57))&amp;" "&amp;IF(AJ57="","",IF(ISERROR(SEARCH($R$2,Séquences!$W$435)),"",AJ57)))</f>
        <v>.</v>
      </c>
      <c r="S57" s="430" t="str">
        <f>IF(ISERROR(SEARCH($S$3,C57)),".",IF(AB57="","",IF(ISERROR(SEARCH($S$2,Séquences!$W$44)),"",AB57))&amp;" "&amp;IF(AC57="","",IF(ISERROR(SEARCH($S$2,Séquences!$W$88)),"",AC57))&amp;" "&amp;IF(AD57="","",IF(ISERROR(SEARCH($S$2,Séquences!$W$131)),"",AD57))&amp;" "&amp;IF(AE57="","",IF(ISERROR(SEARCH($S$2,Séquences!$W$175)),"",AE57))&amp;" "&amp;IF(AF57="","",IF(ISERROR(SEARCH($S$2,Séquences!$W$263)),"",AF57))&amp;" "&amp;IF(AG57="","",IF(ISERROR(SEARCH($S$2,Séquences!$W$263)),"",AG57))&amp;" "&amp;IF(AH57="","",IF(ISERROR(SEARCH($S$2,Séquences!$W$349)),"",AH57))&amp;" "&amp;IF(AI57="","",IF(ISERROR(SEARCH($S$2,Séquences!$W$392)),"",AI57))&amp;" "&amp;IF(AJ57="","",IF(ISERROR(SEARCH($S$2,Séquences!$W$435)),"",AJ57)))</f>
        <v>.</v>
      </c>
      <c r="T57" s="431" t="str">
        <f>IF(ISERROR(SEARCH($T$3,C57)),".",IF(AB57="","",IF(ISERROR(SEARCH($T$2,Séquences!$W$44)),"",AB57))&amp;" "&amp;IF(AC57="","",IF(ISERROR(SEARCH($T$2,Séquences!$W$88)),"",AC57))&amp;" "&amp;IF(AD57="","",IF(ISERROR(SEARCH($T$2,Séquences!$W$131)),"",AD57))&amp;" "&amp;IF(AE57="","",IF(ISERROR(SEARCH($T$2,Séquences!$W$175)),"",AE57))&amp;" "&amp;IF(AF57="","",IF(ISERROR(SEARCH($T$2,Séquences!$W$263)),"",AF57))&amp;" "&amp;IF(AG57="","",IF(ISERROR(SEARCH($T$2,Séquences!$W$263)),"",AG57))&amp;" "&amp;IF(AH57="","",IF(ISERROR(SEARCH($T$2,Séquences!$W$349)),"",AH57))&amp;" "&amp;IF(AI57="","",IF(ISERROR(SEARCH($T$2,Séquences!$W$392)),"",AI57))&amp;" "&amp;IF(AJ57="","",IF(ISERROR(SEARCH($T$2,Séquences!$W$435)),"",AJ57)))</f>
        <v>.</v>
      </c>
      <c r="U57" s="365" t="str">
        <f>IF(ISERROR(SEARCH($U$3,C57)),".",IF(AB57="","",IF(ISERROR(SEARCH($U$2,Séquences!$W$44)),"",AB57))&amp;" "&amp;IF(AC57="","",IF(ISERROR(SEARCH($U$2,Séquences!$W$88)),"",AC57))&amp;" "&amp;IF(AD57="","",IF(ISERROR(SEARCH($U$2,Séquences!$W$131)),"",AD57))&amp;" "&amp;IF(AE57="","",IF(ISERROR(SEARCH($U$2,Séquences!$W$175)),"",AE57))&amp;" "&amp;IF(AF57="","",IF(ISERROR(SEARCH($U$2,Séquences!$W$263)),"",AF57))&amp;" "&amp;IF(AG57="","",IF(ISERROR(SEARCH($U$2,Séquences!$W$263)),"",AG57))&amp;" "&amp;IF(AH57="","",IF(ISERROR(SEARCH($U$2,Séquences!$W$349)),"",AH57))&amp;" "&amp;IF(AI57="","",IF(ISERROR(SEARCH($U$2,Séquences!$W$392)),"",AI57))&amp;" "&amp;IF(AJ57="","",IF(ISERROR(SEARCH($U$2,Séquences!$W$435)),"",AJ57)))</f>
        <v xml:space="preserve">        </v>
      </c>
      <c r="V57" s="430" t="str">
        <f>IF(ISERROR(SEARCH($V$3,C57)),".",IF(AB57="","",IF(ISERROR(SEARCH($V$2,Séquences!$W$44)),"",AB57))&amp;" "&amp;IF(AC57="","",IF(ISERROR(SEARCH($V$2,Séquences!$W$88)),"",AC57))&amp;" "&amp;IF(AD57="","",IF(ISERROR(SEARCH($V$2,Séquences!$W$131)),"",AD57))&amp;" "&amp;IF(AE57="","",IF(ISERROR(SEARCH($V$2,Séquences!$W$175)),"",AE57))&amp;" "&amp;IF(AF57="","",IF(ISERROR(SEARCH($V$2,Séquences!$W$263)),"",AF57))&amp;" "&amp;IF(AG57="","",IF(ISERROR(SEARCH($V$2,Séquences!$W$263)),"",AG57))&amp;" "&amp;IF(AH57="","",IF(ISERROR(SEARCH($V$2,Séquences!$W$349)),"",AH57))&amp;" "&amp;IF(AI57="","",IF(ISERROR(SEARCH($V$2,Séquences!$W$392)),"",AI57))&amp;" "&amp;IF(AJ57="","",IF(ISERROR(SEARCH($V$2,Séquences!$W$435)),"",AJ57)))</f>
        <v>.</v>
      </c>
      <c r="W57" s="431" t="str">
        <f>IF(ISERROR(SEARCH($W$3,C57)),".",IF(AB57="","",IF(ISERROR(SEARCH($W$2,Séquences!$W$44)),"",AB57))&amp;" "&amp;IF(AC57="","",IF(ISERROR(SEARCH($W$2,Séquences!$W$88)),"",AC57))&amp;" "&amp;IF(AD57="","",IF(ISERROR(SEARCH($W$2,Séquences!$W$131)),"",AD57))&amp;" "&amp;IF(AE57="","",IF(ISERROR(SEARCH($W$2,Séquences!$W$175)),"",AE57))&amp;" "&amp;IF(AF57="","",IF(ISERROR(SEARCH($W$2,Séquences!$W$263)),"",AF57))&amp;" "&amp;IF(AG57="","",IF(ISERROR(SEARCH($W$2,Séquences!$W$263)),"",AG57))&amp;" "&amp;IF(AH57="","",IF(ISERROR(SEARCH($W$2,Séquences!$W$349)),"",AH57))&amp;" "&amp;IF(AI57="","",IF(ISERROR(SEARCH($W$2,Séquences!$W$392)),"",AI57))&amp;" "&amp;IF(AJ57="","",IF(ISERROR(SEARCH($W$2,Séquences!$W$435)),"",AJ57)))</f>
        <v>.</v>
      </c>
      <c r="X57" s="365" t="str">
        <f>IF(ISERROR(SEARCH($X$3,C57)),".",IF(AB57="","",IF(ISERROR(SEARCH($X$2,Séquences!$W$44)),"",AB57))&amp;" "&amp;IF(AC57="","",IF(ISERROR(SEARCH($X$2,Séquences!$W$88)),"",AC57))&amp;" "&amp;IF(AD57="","",IF(ISERROR(SEARCH($X$2,Séquences!$W$131)),"",AD57))&amp;" "&amp;IF(AE57="","",IF(ISERROR(SEARCH($X$2,Séquences!$W$175)),"",AE57))&amp;" "&amp;IF(AF57="","",IF(ISERROR(SEARCH($X$2,Séquences!$W$263)),"",AF57))&amp;" "&amp;IF(AG57="","",IF(ISERROR(SEARCH($X$2,Séquences!$W$263)),"",AG57))&amp;" "&amp;IF(AH57="","",IF(ISERROR(SEARCH($X$2,Séquences!$W$349)),"",AH57))&amp;" "&amp;IF(AI57="","",IF(ISERROR(SEARCH($X$2,Séquences!$W$392)),"",AI57))&amp;" "&amp;IF(AJ57="","",IF(ISERROR(SEARCH($X$2,Séquences!$W$435)),"",AJ57)))</f>
        <v>.</v>
      </c>
      <c r="Y57" s="430" t="str">
        <f>IF(ISERROR(SEARCH($Y$3,C57)),".",IF(AB57="","",IF(ISERROR(SEARCH($Y$2,Séquences!$W$44)),"",AB57))&amp;" "&amp;IF(AC57="","",IF(ISERROR(SEARCH($Y$2,Séquences!$W$88)),"",AC57))&amp;" "&amp;IF(AD57="","",IF(ISERROR(SEARCH($Y$2,Séquences!$W$131)),"",AD57))&amp;" "&amp;IF(AE57="","",IF(ISERROR(SEARCH($Y$2,Séquences!$W$175)),"",AE57))&amp;" "&amp;IF(AF57="","",IF(ISERROR(SEARCH($Y$2,Séquences!$W$219)),"",AF57))&amp;" "&amp;IF(AG57="","",IF(ISERROR(SEARCH($Y$2,Séquences!$W$263)),"",AG57))&amp;" "&amp;IF(AH57="","",IF(ISERROR(SEARCH($Y$2,Séquences!$W$306)),"",AH57))&amp;" "&amp;IF(AI57="","",IF(ISERROR(SEARCH($Y$2,Séquences!$W$349)),"",AI57))&amp;" "&amp;IF(AJ57="","",IF(ISERROR(SEARCH($Y$2,Séquences!$W$392)),"",AJ57))&amp;" "&amp;IF(AK57="","",IF(ISERROR(SEARCH($Y$2,Séquences!$W$435)),"",AK57)))</f>
        <v xml:space="preserve">         </v>
      </c>
      <c r="Z57" s="430" t="str">
        <f>IF(ISERROR(SEARCH($Z$3,C57)),".",IF(AB57="","",IF(ISERROR(SEARCH($Z$2,Séquences!$W$44)),"",AB57))&amp;" "&amp;IF(AC57="","",IF(ISERROR(SEARCH($Z$2,Séquences!$W$88)),"",AC57))&amp;" "&amp;IF(AD57="","",IF(ISERROR(SEARCH($Z$2,Séquences!$W$131)),"",AD57))&amp;" "&amp;IF(AE57="","",IF(ISERROR(SEARCH($Z$2,Séquences!$W$175)),"",AE57))&amp;" "&amp;IF(AF57="","",IF(ISERROR(SEARCH($Z$2,Séquences!$W$263)),"",AF57))&amp;" "&amp;IF(AG57="","",IF(ISERROR(SEARCH($Z$2,Séquences!$W$263)),"",AG57))&amp;" "&amp;IF(AH57="","",IF(ISERROR(SEARCH($Z$2,Séquences!$W$349)),"",AH57))&amp;" "&amp;IF(AI57="","",IF(ISERROR(SEARCH($Z$2,Séquences!$W$392)),"",AI57))&amp;" "&amp;IF(AJ57="","",IF(ISERROR(SEARCH($Z$2,Séquences!$W$435)),"",AJ57)))</f>
        <v xml:space="preserve">        </v>
      </c>
      <c r="AA57" s="206">
        <f t="shared" ref="AA57:AA63" si="4">+COUNTA(E57:Z57)</f>
        <v>22</v>
      </c>
      <c r="AB57" s="207" t="str">
        <f>IF(ISERROR(SEARCH($A$53,Séquences!$W$44)),"",IF(ISERROR(SEARCH(A57,Séquences!$W$44)),"",Séquences!$X$44))</f>
        <v/>
      </c>
      <c r="AC57" s="207" t="str">
        <f>IF(ISERROR(SEARCH($A$56,Séquences!$W$88)),"",IF(ISERROR(SEARCH(A57,Séquences!$W$88)),"",Séquences!$X$88))</f>
        <v/>
      </c>
      <c r="AD57" s="207" t="str">
        <f>IF(ISERROR(SEARCH($A$56,Séquences!$W$131)),"",IF(ISERROR(SEARCH(A57,Séquences!$W$131)),"",Séquences!$X$131))</f>
        <v/>
      </c>
      <c r="AE57" s="207" t="str">
        <f>IF(ISERROR(SEARCH($A$56,Séquences!$W$175)),"",IF(ISERROR(SEARCH(A57,Séquences!$W$175)),"",Séquences!$X$175))</f>
        <v/>
      </c>
      <c r="AF57" s="207" t="str">
        <f>IF(ISERROR(SEARCH($A$56,Séquences!$W$263)),"",IF(ISERROR(SEARCH(A57,Séquences!$W$263)),"",Séquences!$X$263))</f>
        <v/>
      </c>
      <c r="AG57" s="207" t="str">
        <f>IF(ISERROR(SEARCH($A$56,Séquences!$W$263)),"",IF(ISERROR(SEARCH(A57,Séquences!$W$263)),"",Séquences!$X$326))</f>
        <v/>
      </c>
      <c r="AH57" s="207" t="str">
        <f>IF(ISERROR(SEARCH($A$56,Séquences!$W$349)),"",IF(ISERROR(SEARCH(A57,Séquences!$W$349)),"",Séquences!$X$349))</f>
        <v/>
      </c>
      <c r="AI57" s="207" t="str">
        <f>IF(ISERROR(SEARCH($A$56,Séquences!$W$392)),"",IF(ISERROR(SEARCH(A57,Séquences!$W$392)),"",Séquences!$X$392))</f>
        <v/>
      </c>
      <c r="AJ57" s="207" t="str">
        <f>IF(ISERROR(SEARCH($A$56,Séquences!$W$435)),"",IF(ISERROR(SEARCH(B57,Séquences!$W$435)),"",Séquences!$X$435))</f>
        <v/>
      </c>
    </row>
    <row r="58" spans="1:368" ht="39" customHeight="1">
      <c r="A58" s="212" t="s">
        <v>846</v>
      </c>
      <c r="B58" s="209" t="s">
        <v>845</v>
      </c>
      <c r="C58" s="340" t="str">
        <f>'Objectifs et Compétences'!I52</f>
        <v xml:space="preserve">2.1. / 3.3. / 5.2. / 6.2./ 6.3. </v>
      </c>
      <c r="D58" s="208" t="s">
        <v>835</v>
      </c>
      <c r="E58" s="429" t="str">
        <f>IF(ISERROR(SEARCH($E$3,C58)),".",IF(AB58="","",IF(ISERROR(SEARCH($E$2,Séquences!$W$44)),"",AB58))&amp;" "&amp;IF(AC58="","",IF(ISERROR(SEARCH($E$2,Séquences!$W$88)),"",AC58))&amp;" "&amp;IF(AD58="","",IF(ISERROR(SEARCH($E$2,Séquences!$W$131)),"",AD58))&amp;" "&amp;IF(AE58="","",IF(ISERROR(SEARCH($E$2,Séquences!$W$175)),"",AE58))&amp;" "&amp;IF(AF58="","",IF(ISERROR(SEARCH($E$2,Séquences!$W$263)),"",AF58))&amp;" "&amp;IF(AG58="","",IF(ISERROR(SEARCH($E$2,Séquences!$W$263)),"",AG58))&amp;" "&amp;IF(AH58="","",IF(ISERROR(SEARCH($E$2,Séquences!$W$349)),"",AH58))&amp;" "&amp;IF(AI58="","",IF(ISERROR(SEARCH($E$2,Séquences!$W$392)),"",AI58))&amp;" "&amp;IF(AJ58="","",IF(ISERROR(SEARCH($E$2,Séquences!$W$435)),"",AJ58)))</f>
        <v>.</v>
      </c>
      <c r="F58" s="430" t="str">
        <f>IF(ISERROR(SEARCH($F$3,C58)),".",IF(AB58="","",IF(ISERROR(SEARCH($F$2,Séquences!$W$44)),"",AB58))&amp;" "&amp;IF(AC58="","",IF(ISERROR(SEARCH($F$2,Séquences!$W$88)),"",AC58))&amp;" "&amp;IF(AD58="","",IF(ISERROR(SEARCH($F$2,Séquences!$W$131)),"",AD58))&amp;" "&amp;IF(AE58="","",IF(ISERROR(SEARCH($F$2,Séquences!$W$175)),"",AE58))&amp;" "&amp;IF(AF58="","",IF(ISERROR(SEARCH($F$2,Séquences!$W$263)),"",AF58))&amp;" "&amp;IF(AG58="","",IF(ISERROR(SEARCH($F$2,Séquences!$W$263)),"",AG58))&amp;" "&amp;IF(AH58="","",IF(ISERROR(SEARCH($F$2,Séquences!$W$349)),"",AH58))&amp;" "&amp;IF(AI58="","",IF(ISERROR(SEARCH($F$2,Séquences!$W$392)),"",AI58))&amp;" "&amp;IF(AJ58="","",IF(ISERROR(SEARCH($F$2,Séquences!$W$435)),"",AJ58)))</f>
        <v>.</v>
      </c>
      <c r="G58" s="430" t="str">
        <f>IF(ISERROR(SEARCH($G$3,C58)),".",IF(AB58="","",IF(ISERROR(SEARCH($G$2,Séquences!$W$44)),"",AB58))&amp;" "&amp;IF(AC58="","",IF(ISERROR(SEARCH($G$2,Séquences!$W$88)),"",AC58))&amp;" "&amp;IF(AD58="","",IF(ISERROR(SEARCH($G$2,Séquences!$W$131)),"",AD58))&amp;" "&amp;IF(AE58="","",IF(ISERROR(SEARCH($G$2,Séquences!$W$175)),"",AE58))&amp;" "&amp;IF(AF58="","",IF(ISERROR(SEARCH($G$2,Séquences!$W$263)),"",AF58))&amp;" "&amp;IF(AG58="","",IF(ISERROR(SEARCH($G$2,Séquences!$W$263)),"",AG58))&amp;" "&amp;IF(AH58="","",IF(ISERROR(SEARCH($G$2,Séquences!$W$349)),"",AH58))&amp;" "&amp;IF(AI58="","",IF(ISERROR(SEARCH($G$2,Séquences!$W$392)),"",AI58))&amp;" "&amp;IF(AJ58="","",IF(ISERROR(SEARCH($G$2,Séquences!$W$435)),"",AJ58)))</f>
        <v>.</v>
      </c>
      <c r="H58" s="430" t="str">
        <f>IF(ISERROR(SEARCH($H$3,C58)),".",IF(AB58="","",IF(ISERROR(SEARCH($H$2,Séquences!$W$44)),"",AB58))&amp;" "&amp;IF(AC58="","",IF(ISERROR(SEARCH($H$2,Séquences!$W$88)),"",AC58))&amp;" "&amp;IF(AD58="","",IF(ISERROR(SEARCH($H$2,Séquences!$W$131)),"",AD58))&amp;" "&amp;IF(AE58="","",IF(ISERROR(SEARCH($H$2,Séquences!$W$175)),"",AE58))&amp;" "&amp;IF(AF58="","",IF(ISERROR(SEARCH($H$2,Séquences!$W$263)),"",AF58))&amp;" "&amp;IF(AG58="","",IF(ISERROR(SEARCH($H$2,Séquences!$W$263)),"",AG58))&amp;" "&amp;IF(AH58="","",IF(ISERROR(SEARCH($H$2,Séquences!$W$349)),"",AH58))&amp;" "&amp;IF(AI58="","",IF(ISERROR(SEARCH($H$2,Séquences!$W$392)),"",AI58))&amp;" "&amp;IF(AJ58="","",IF(ISERROR(SEARCH($H$2,Séquences!$W$435)),"",AJ58)))</f>
        <v>.</v>
      </c>
      <c r="I58" s="431" t="str">
        <f>IF(ISERROR(SEARCH($I$3,C58)),".",IF(AB58="","",IF(ISERROR(SEARCH($I$2,Séquences!$W$44)),"",AB58))&amp;" "&amp;IF(AC58="","",IF(ISERROR(SEARCH($I$2,Séquences!$W$88)),"",AC58))&amp;" "&amp;IF(AD58="","",IF(ISERROR(SEARCH($I$2,Séquences!$W$131)),"",AD58))&amp;" "&amp;IF(AE58="","",IF(ISERROR(SEARCH($I$2,Séquences!$W$175)),"",AE58))&amp;" "&amp;IF(AF58="","",IF(ISERROR(SEARCH($I$2,Séquences!$W$263)),"",AF58))&amp;" "&amp;IF(AG58="","",IF(ISERROR(SEARCH($I$2,Séquences!$W$263)),"",AG58))&amp;" "&amp;IF(AH58="","",IF(ISERROR(SEARCH($I$2,Séquences!$W$349)),"",AH58))&amp;" "&amp;IF(AI58="","",IF(ISERROR(SEARCH($I$2,Séquences!$W$392)),"",AI58))&amp;" "&amp;IF(AJ58="","",IF(ISERROR(SEARCH($I$2,Séquences!$W$435)),"",AJ58)))</f>
        <v>.</v>
      </c>
      <c r="J58" s="365" t="str">
        <f>IF(ISERROR(SEARCH($J$3,C58)),".",IF(AB58="","",IF(ISERROR(SEARCH($J$2,Séquences!$W$44)),"",AB58))&amp;" "&amp;IF(AC58="","",IF(ISERROR(SEARCH($J$2,Séquences!$W$88)),"",AC58))&amp;" "&amp;IF(AD58="","",IF(ISERROR(SEARCH($J$2,Séquences!$W$131)),"",AD58))&amp;" "&amp;IF(AE58="","",IF(ISERROR(SEARCH($J$2,Séquences!$W$175)),"",AE58))&amp;" "&amp;IF(AF58="","",IF(ISERROR(SEARCH($J$2,Séquences!$W$263)),"",AF58))&amp;" "&amp;IF(AG58="","",IF(ISERROR(SEARCH($J$2,Séquences!$W$263)),"",AG58))&amp;" "&amp;IF(AH58="","",IF(ISERROR(SEARCH($J$2,Séquences!$W$349)),"",AH58))&amp;" "&amp;IF(AI58="","",IF(ISERROR(SEARCH($J$2,Séquences!$W$392)),"",AI58))&amp;" "&amp;IF(AJ58="","",IF(ISERROR(SEARCH($J$2,Séquences!$W$435)),"",AJ58)))</f>
        <v xml:space="preserve">        </v>
      </c>
      <c r="K58" s="430" t="str">
        <f>IF(ISERROR(SEARCH($K$3,C58)),".",IF(AB58="","",IF(ISERROR(SEARCH($K$2,Séquences!$W$44)),"",AB58))&amp;" "&amp;IF(AC58="","",IF(ISERROR(SEARCH($K$2,Séquences!$W$88)),"",AC58))&amp;" "&amp;IF(AD58="","",IF(ISERROR(SEARCH($K$2,Séquences!$W$131)),"",AD58))&amp;" "&amp;IF(AE58="","",IF(ISERROR(SEARCH($K$2,Séquences!$W$175)),"",AE58))&amp;" "&amp;IF(AF58="","",IF(ISERROR(SEARCH($K$2,Séquences!$W$263)),"",AF58))&amp;" "&amp;IF(AG58="","",IF(ISERROR(SEARCH($K$2,Séquences!$W$263)),"",AG58))&amp;" "&amp;IF(AH58="","",IF(ISERROR(SEARCH($K$2,Séquences!$W$349)),"",AH58))&amp;" "&amp;IF(AI58="","",IF(ISERROR(SEARCH($K$2,Séquences!$W$392)),"",AI58))&amp;" "&amp;IF(AJ58="","",IF(ISERROR(SEARCH($K$2,Séquences!$W$435)),"",AJ58)))</f>
        <v>.</v>
      </c>
      <c r="L58" s="430" t="str">
        <f>IF(ISERROR(SEARCH($L$3,C58)),".",IF(AB58="","",IF(ISERROR(SEARCH($L$2,Séquences!$W$44)),"",AB58))&amp;" "&amp;IF(AC58="","",IF(ISERROR(SEARCH($L$2,Séquences!$W$88)),"",AC58))&amp;" "&amp;IF(AD58="","",IF(ISERROR(SEARCH($L$2,Séquences!$W$131)),"",AD58))&amp;" "&amp;IF(AE58="","",IF(ISERROR(SEARCH($L$2,Séquences!$W$175)),"",AE58))&amp;" "&amp;IF(AF58="","",IF(ISERROR(SEARCH($L$2,Séquences!$W$263)),"",AF58))&amp;" "&amp;IF(AG58="","",IF(ISERROR(SEARCH($L$2,Séquences!$W$263)),"",AG58))&amp;" "&amp;IF(AH58="","",IF(ISERROR(SEARCH($L$2,Séquences!$W$349)),"",AH58))&amp;" "&amp;IF(AI58="","",IF(ISERROR(SEARCH($L$2,Séquences!$W$392)),"",AI58))&amp;" "&amp;IF(AJ58="","",IF(ISERROR(SEARCH($L$2,Séquences!$W$435)),"",AJ58)))</f>
        <v>.</v>
      </c>
      <c r="M58" s="431" t="str">
        <f>IF(ISERROR(SEARCH($M$3,C58)),".",IF(AB58="","",IF(ISERROR(SEARCH($M$2,Séquences!$W$44)),"",AB58))&amp;" "&amp;IF(AC58="","",IF(ISERROR(SEARCH($M$2,Séquences!$W$88)),"",AC58))&amp;" "&amp;IF(AD58="","",IF(ISERROR(SEARCH($M$2,Séquences!$W$131)),"",AD58))&amp;" "&amp;IF(AE58="","",IF(ISERROR(SEARCH($M$2,Séquences!$W$175)),"",AE58))&amp;" "&amp;IF(AF58="","",IF(ISERROR(SEARCH($M$2,Séquences!$W$263)),"",AF58))&amp;" "&amp;IF(AG58="","",IF(ISERROR(SEARCH($M$2,Séquences!$W$263)),"",AG58))&amp;" "&amp;IF(AH58="","",IF(ISERROR(SEARCH($M$2,Séquences!$W$349)),"",AH58))&amp;" "&amp;IF(AI58="","",IF(ISERROR(SEARCH($M$2,Séquences!$W$392)),"",AI58))&amp;" "&amp;IF(AJ58="","",IF(ISERROR(SEARCH($M$2,Séquences!$W$435)),"",AJ58)))</f>
        <v>.</v>
      </c>
      <c r="N58" s="365" t="str">
        <f>IF(ISERROR(SEARCH($N$3,C58)),".",IF(AB58="","",IF(ISERROR(SEARCH($N$2,Séquences!$W$44)),"",AB58))&amp;" "&amp;IF(AC58="","",IF(ISERROR(SEARCH($N$2,Séquences!$W$88)),"",AC58))&amp;" "&amp;IF(AD58="","",IF(ISERROR(SEARCH($N$2,Séquences!$W$131)),"",AD58))&amp;" "&amp;IF(AE58="","",IF(ISERROR(SEARCH($N$2,Séquences!$W$175)),"",AE58))&amp;" "&amp;IF(AF58="","",IF(ISERROR(SEARCH($N$2,Séquences!$W$263)),"",AF58))&amp;" "&amp;IF(AG58="","",IF(ISERROR(SEARCH($N$2,Séquences!$W$263)),"",AG58))&amp;" "&amp;IF(AH58="","",IF(ISERROR(SEARCH($N$2,Séquences!$W$349)),"",AH58))&amp;" "&amp;IF(AI58="","",IF(ISERROR(SEARCH($N$2,Séquences!$W$392)),"",AI58))&amp;" "&amp;IF(AJ58="","",IF(ISERROR(SEARCH($N$2,Séquences!$W$435)),"",AJ58)))</f>
        <v>.</v>
      </c>
      <c r="O58" s="430" t="str">
        <f>IF(ISERROR(SEARCH($O$3,C58)),".",IF(AB58="","",IF(ISERROR(SEARCH($O$2,Séquences!$W$44)),"",AB58))&amp;" "&amp;IF(AC58="","",IF(ISERROR(SEARCH($O$2,Séquences!$W$88)),"",AC58))&amp;" "&amp;IF(AD58="","",IF(ISERROR(SEARCH($O$2,Séquences!$W$131)),"",AD58))&amp;" "&amp;IF(AE58="","",IF(ISERROR(SEARCH($O$2,Séquences!$W$175)),"",AE58))&amp;" "&amp;IF(AF58="","",IF(ISERROR(SEARCH($O$2,Séquences!$W$263)),"",AF58))&amp;" "&amp;IF(AG58="","",IF(ISERROR(SEARCH($O$2,Séquences!$W$263)),"",AG58))&amp;" "&amp;IF(AH58="","",IF(ISERROR(SEARCH($O$2,Séquences!$W$349)),"",AH58))&amp;" "&amp;IF(AI58="","",IF(ISERROR(SEARCH($O$2,Séquences!$W$392)),"",AI58))&amp;" "&amp;IF(AJ58="","",IF(ISERROR(SEARCH($O$2,Séquences!$W$435)),"",AJ58)))</f>
        <v>.</v>
      </c>
      <c r="P58" s="430" t="str">
        <f>IF(ISERROR(SEARCH($P$3,C58)),".",IF(AB58="","",IF(ISERROR(SEARCH($P$2,Séquences!$W$44)),"",AB58))&amp;" "&amp;IF(AC58="","",IF(ISERROR(SEARCH($P$2,Séquences!$W$88)),"",AC58))&amp;" "&amp;IF(AD58="","",IF(ISERROR(SEARCH($P$2,Séquences!$W$131)),"",AD58))&amp;" "&amp;IF(AE58="","",IF(ISERROR(SEARCH($P$2,Séquences!$W$175)),"",AE58))&amp;" "&amp;IF(AF58="","",IF(ISERROR(SEARCH($P$2,Séquences!$W$263)),"",AF58))&amp;" "&amp;IF(AG58="","",IF(ISERROR(SEARCH($P$2,Séquences!$W$263)),"",AG58))&amp;" "&amp;IF(AH58="","",IF(ISERROR(SEARCH($P$2,Séquences!$W$349)),"",AH58))&amp;" "&amp;IF(AI58="","",IF(ISERROR(SEARCH($P$2,Séquences!$W$392)),"",AI58))&amp;" "&amp;IF(AJ58="","",IF(ISERROR(SEARCH($P$2,Séquences!$W$435)),"",AJ58)))</f>
        <v xml:space="preserve">        </v>
      </c>
      <c r="Q58" s="431" t="str">
        <f>IF(ISERROR(SEARCH($Q$3,C58)),".",IF(AB58="","",IF(ISERROR(SEARCH($Q$2,Séquences!$W$44)),"",AB58))&amp;" "&amp;IF(AC58="","",IF(ISERROR(SEARCH($Q$2,Séquences!$W$88)),"",AC58))&amp;" "&amp;IF(AD58="","",IF(ISERROR(SEARCH($Q$2,Séquences!$W$131)),"",AD58))&amp;" "&amp;IF(AE58="","",IF(ISERROR(SEARCH($Q$2,Séquences!$W$175)),"",AE58))&amp;" "&amp;IF(AF58="","",IF(ISERROR(SEARCH($Q$2,Séquences!$W$263)),"",AF58))&amp;" "&amp;IF(AG58="","",IF(ISERROR(SEARCH($Q$2,Séquences!$W$263)),"",AG58))&amp;" "&amp;IF(AH58="","",IF(ISERROR(SEARCH($Q$2,Séquences!$W$349)),"",AH58))&amp;" "&amp;IF(AI58="","",IF(ISERROR(SEARCH($Q$2,Séquences!$W$392)),"",AI58))&amp;" "&amp;IF(AJ58="","",IF(ISERROR(SEARCH($Q$2,Séquences!$W$435)),"",AJ58)))</f>
        <v>.</v>
      </c>
      <c r="R58" s="365" t="str">
        <f>IF(ISERROR(SEARCH($R$3,C58)),".",IF(AB58="","",IF(ISERROR(SEARCH($R$2,Séquences!$W$44)),"",AB58))&amp;" "&amp;IF(AC58="","",IF(ISERROR(SEARCH($R$2,Séquences!$W$88)),"",AC58))&amp;" "&amp;IF(AD58="","",IF(ISERROR(SEARCH($R$2,Séquences!$W$131)),"",AD58))&amp;" "&amp;IF(AE58="","",IF(ISERROR(SEARCH($R$2,Séquences!$W$175)),"",AE58))&amp;" "&amp;IF(AF58="","",IF(ISERROR(SEARCH($R$2,Séquences!$W$263)),"",AF58))&amp;" "&amp;IF(AG58="","",IF(ISERROR(SEARCH($R$2,Séquences!$W$263)),"",AG58))&amp;" "&amp;IF(AH58="","",IF(ISERROR(SEARCH($R$2,Séquences!$W$349)),"",AH58))&amp;" "&amp;IF(AI58="","",IF(ISERROR(SEARCH($R$2,Séquences!$W$392)),"",AI58))&amp;" "&amp;IF(AJ58="","",IF(ISERROR(SEARCH($R$2,Séquences!$W$435)),"",AJ58)))</f>
        <v>.</v>
      </c>
      <c r="S58" s="430" t="str">
        <f>IF(ISERROR(SEARCH($S$3,C58)),".",IF(AB58="","",IF(ISERROR(SEARCH($S$2,Séquences!$W$44)),"",AB58))&amp;" "&amp;IF(AC58="","",IF(ISERROR(SEARCH($S$2,Séquences!$W$88)),"",AC58))&amp;" "&amp;IF(AD58="","",IF(ISERROR(SEARCH($S$2,Séquences!$W$131)),"",AD58))&amp;" "&amp;IF(AE58="","",IF(ISERROR(SEARCH($S$2,Séquences!$W$175)),"",AE58))&amp;" "&amp;IF(AF58="","",IF(ISERROR(SEARCH($S$2,Séquences!$W$263)),"",AF58))&amp;" "&amp;IF(AG58="","",IF(ISERROR(SEARCH($S$2,Séquences!$W$263)),"",AG58))&amp;" "&amp;IF(AH58="","",IF(ISERROR(SEARCH($S$2,Séquences!$W$349)),"",AH58))&amp;" "&amp;IF(AI58="","",IF(ISERROR(SEARCH($S$2,Séquences!$W$392)),"",AI58))&amp;" "&amp;IF(AJ58="","",IF(ISERROR(SEARCH($S$2,Séquences!$W$435)),"",AJ58)))</f>
        <v>.</v>
      </c>
      <c r="T58" s="431" t="str">
        <f>IF(ISERROR(SEARCH($T$3,C58)),".",IF(AB58="","",IF(ISERROR(SEARCH($T$2,Séquences!$W$44)),"",AB58))&amp;" "&amp;IF(AC58="","",IF(ISERROR(SEARCH($T$2,Séquences!$W$88)),"",AC58))&amp;" "&amp;IF(AD58="","",IF(ISERROR(SEARCH($T$2,Séquences!$W$131)),"",AD58))&amp;" "&amp;IF(AE58="","",IF(ISERROR(SEARCH($T$2,Séquences!$W$175)),"",AE58))&amp;" "&amp;IF(AF58="","",IF(ISERROR(SEARCH($T$2,Séquences!$W$263)),"",AF58))&amp;" "&amp;IF(AG58="","",IF(ISERROR(SEARCH($T$2,Séquences!$W$263)),"",AG58))&amp;" "&amp;IF(AH58="","",IF(ISERROR(SEARCH($T$2,Séquences!$W$349)),"",AH58))&amp;" "&amp;IF(AI58="","",IF(ISERROR(SEARCH($T$2,Séquences!$W$392)),"",AI58))&amp;" "&amp;IF(AJ58="","",IF(ISERROR(SEARCH($T$2,Séquences!$W$435)),"",AJ58)))</f>
        <v>.</v>
      </c>
      <c r="U58" s="365" t="str">
        <f>IF(ISERROR(SEARCH($U$3,C58)),".",IF(AB58="","",IF(ISERROR(SEARCH($U$2,Séquences!$W$44)),"",AB58))&amp;" "&amp;IF(AC58="","",IF(ISERROR(SEARCH($U$2,Séquences!$W$88)),"",AC58))&amp;" "&amp;IF(AD58="","",IF(ISERROR(SEARCH($U$2,Séquences!$W$131)),"",AD58))&amp;" "&amp;IF(AE58="","",IF(ISERROR(SEARCH($U$2,Séquences!$W$175)),"",AE58))&amp;" "&amp;IF(AF58="","",IF(ISERROR(SEARCH($U$2,Séquences!$W$263)),"",AF58))&amp;" "&amp;IF(AG58="","",IF(ISERROR(SEARCH($U$2,Séquences!$W$263)),"",AG58))&amp;" "&amp;IF(AH58="","",IF(ISERROR(SEARCH($U$2,Séquences!$W$349)),"",AH58))&amp;" "&amp;IF(AI58="","",IF(ISERROR(SEARCH($U$2,Séquences!$W$392)),"",AI58))&amp;" "&amp;IF(AJ58="","",IF(ISERROR(SEARCH($U$2,Séquences!$W$435)),"",AJ58)))</f>
        <v>.</v>
      </c>
      <c r="V58" s="430" t="str">
        <f>IF(ISERROR(SEARCH($V$3,C58)),".",IF(AB58="","",IF(ISERROR(SEARCH($V$2,Séquences!$W$44)),"",AB58))&amp;" "&amp;IF(AC58="","",IF(ISERROR(SEARCH($V$2,Séquences!$W$88)),"",AC58))&amp;" "&amp;IF(AD58="","",IF(ISERROR(SEARCH($V$2,Séquences!$W$131)),"",AD58))&amp;" "&amp;IF(AE58="","",IF(ISERROR(SEARCH($V$2,Séquences!$W$175)),"",AE58))&amp;" "&amp;IF(AF58="","",IF(ISERROR(SEARCH($V$2,Séquences!$W$263)),"",AF58))&amp;" "&amp;IF(AG58="","",IF(ISERROR(SEARCH($V$2,Séquences!$W$263)),"",AG58))&amp;" "&amp;IF(AH58="","",IF(ISERROR(SEARCH($V$2,Séquences!$W$349)),"",AH58))&amp;" "&amp;IF(AI58="","",IF(ISERROR(SEARCH($V$2,Séquences!$W$392)),"",AI58))&amp;" "&amp;IF(AJ58="","",IF(ISERROR(SEARCH($V$2,Séquences!$W$435)),"",AJ58)))</f>
        <v xml:space="preserve">        </v>
      </c>
      <c r="W58" s="431" t="str">
        <f>IF(ISERROR(SEARCH($W$3,C58)),".",IF(AB58="","",IF(ISERROR(SEARCH($W$2,Séquences!$W$44)),"",AB58))&amp;" "&amp;IF(AC58="","",IF(ISERROR(SEARCH($W$2,Séquences!$W$88)),"",AC58))&amp;" "&amp;IF(AD58="","",IF(ISERROR(SEARCH($W$2,Séquences!$W$131)),"",AD58))&amp;" "&amp;IF(AE58="","",IF(ISERROR(SEARCH($W$2,Séquences!$W$175)),"",AE58))&amp;" "&amp;IF(AF58="","",IF(ISERROR(SEARCH($W$2,Séquences!$W$263)),"",AF58))&amp;" "&amp;IF(AG58="","",IF(ISERROR(SEARCH($W$2,Séquences!$W$263)),"",AG58))&amp;" "&amp;IF(AH58="","",IF(ISERROR(SEARCH($W$2,Séquences!$W$349)),"",AH58))&amp;" "&amp;IF(AI58="","",IF(ISERROR(SEARCH($W$2,Séquences!$W$392)),"",AI58))&amp;" "&amp;IF(AJ58="","",IF(ISERROR(SEARCH($W$2,Séquences!$W$435)),"",AJ58)))</f>
        <v>.</v>
      </c>
      <c r="X58" s="365" t="str">
        <f>IF(ISERROR(SEARCH($X$3,C58)),".",IF(AB58="","",IF(ISERROR(SEARCH($X$2,Séquences!$W$44)),"",AB58))&amp;" "&amp;IF(AC58="","",IF(ISERROR(SEARCH($X$2,Séquences!$W$88)),"",AC58))&amp;" "&amp;IF(AD58="","",IF(ISERROR(SEARCH($X$2,Séquences!$W$131)),"",AD58))&amp;" "&amp;IF(AE58="","",IF(ISERROR(SEARCH($X$2,Séquences!$W$175)),"",AE58))&amp;" "&amp;IF(AF58="","",IF(ISERROR(SEARCH($X$2,Séquences!$W$263)),"",AF58))&amp;" "&amp;IF(AG58="","",IF(ISERROR(SEARCH($X$2,Séquences!$W$263)),"",AG58))&amp;" "&amp;IF(AH58="","",IF(ISERROR(SEARCH($X$2,Séquences!$W$349)),"",AH58))&amp;" "&amp;IF(AI58="","",IF(ISERROR(SEARCH($X$2,Séquences!$W$392)),"",AI58))&amp;" "&amp;IF(AJ58="","",IF(ISERROR(SEARCH($X$2,Séquences!$W$435)),"",AJ58)))</f>
        <v>.</v>
      </c>
      <c r="Y58" s="430" t="str">
        <f>IF(ISERROR(SEARCH($Y$3,C58)),".",IF(AB58="","",IF(ISERROR(SEARCH($Y$2,Séquences!$W$44)),"",AB58))&amp;" "&amp;IF(AC58="","",IF(ISERROR(SEARCH($Y$2,Séquences!$W$88)),"",AC58))&amp;" "&amp;IF(AD58="","",IF(ISERROR(SEARCH($Y$2,Séquences!$W$131)),"",AD58))&amp;" "&amp;IF(AE58="","",IF(ISERROR(SEARCH($Y$2,Séquences!$W$175)),"",AE58))&amp;" "&amp;IF(AF58="","",IF(ISERROR(SEARCH($Y$2,Séquences!$W$219)),"",AF58))&amp;" "&amp;IF(AG58="","",IF(ISERROR(SEARCH($Y$2,Séquences!$W$263)),"",AG58))&amp;" "&amp;IF(AH58="","",IF(ISERROR(SEARCH($Y$2,Séquences!$W$306)),"",AH58))&amp;" "&amp;IF(AI58="","",IF(ISERROR(SEARCH($Y$2,Séquences!$W$349)),"",AI58))&amp;" "&amp;IF(AJ58="","",IF(ISERROR(SEARCH($Y$2,Séquences!$W$392)),"",AJ58))&amp;" "&amp;IF(AK58="","",IF(ISERROR(SEARCH($Y$2,Séquences!$W$435)),"",AK58)))</f>
        <v xml:space="preserve">         </v>
      </c>
      <c r="Z58" s="430" t="str">
        <f>IF(ISERROR(SEARCH($Z$3,C58)),".",IF(AB58="","",IF(ISERROR(SEARCH($Z$2,Séquences!$W$44)),"",AB58))&amp;" "&amp;IF(AC58="","",IF(ISERROR(SEARCH($Z$2,Séquences!$W$88)),"",AC58))&amp;" "&amp;IF(AD58="","",IF(ISERROR(SEARCH($Z$2,Séquences!$W$131)),"",AD58))&amp;" "&amp;IF(AE58="","",IF(ISERROR(SEARCH($Z$2,Séquences!$W$175)),"",AE58))&amp;" "&amp;IF(AF58="","",IF(ISERROR(SEARCH($Z$2,Séquences!$W$263)),"",AF58))&amp;" "&amp;IF(AG58="","",IF(ISERROR(SEARCH($Z$2,Séquences!$W$263)),"",AG58))&amp;" "&amp;IF(AH58="","",IF(ISERROR(SEARCH($Z$2,Séquences!$W$349)),"",AH58))&amp;" "&amp;IF(AI58="","",IF(ISERROR(SEARCH($Z$2,Séquences!$W$392)),"",AI58))&amp;" "&amp;IF(AJ58="","",IF(ISERROR(SEARCH($Z$2,Séquences!$W$435)),"",AJ58)))</f>
        <v xml:space="preserve">        </v>
      </c>
      <c r="AA58" s="206">
        <f t="shared" si="4"/>
        <v>22</v>
      </c>
      <c r="AB58" s="207" t="str">
        <f>IF(ISERROR(SEARCH($A$53,Séquences!$W$44)),"",IF(ISERROR(SEARCH(A58,Séquences!$W$44)),"",Séquences!$X$44))</f>
        <v/>
      </c>
      <c r="AC58" s="207" t="str">
        <f>IF(ISERROR(SEARCH($A$56,Séquences!$W$88)),"",IF(ISERROR(SEARCH(A58,Séquences!$W$88)),"",Séquences!$X$88))</f>
        <v/>
      </c>
      <c r="AD58" s="207" t="str">
        <f>IF(ISERROR(SEARCH($A$56,Séquences!$W$131)),"",IF(ISERROR(SEARCH(A58,Séquences!$W$131)),"",Séquences!$X$131))</f>
        <v/>
      </c>
      <c r="AE58" s="207" t="str">
        <f>IF(ISERROR(SEARCH($A$56,Séquences!$W$175)),"",IF(ISERROR(SEARCH(A58,Séquences!$W$175)),"",Séquences!$X$175))</f>
        <v/>
      </c>
      <c r="AF58" s="207" t="str">
        <f>IF(ISERROR(SEARCH($A$56,Séquences!$W$263)),"",IF(ISERROR(SEARCH(A58,Séquences!$W$263)),"",Séquences!$X$263))</f>
        <v/>
      </c>
      <c r="AG58" s="207" t="str">
        <f>IF(ISERROR(SEARCH($A$56,Séquences!$W$263)),"",IF(ISERROR(SEARCH(A58,Séquences!$W$263)),"",Séquences!$X$326))</f>
        <v/>
      </c>
      <c r="AH58" s="207" t="str">
        <f>IF(ISERROR(SEARCH($A$56,Séquences!$W$349)),"",IF(ISERROR(SEARCH(A58,Séquences!$W$349)),"",Séquences!$X$349))</f>
        <v/>
      </c>
      <c r="AI58" s="207" t="str">
        <f>IF(ISERROR(SEARCH($A$56,Séquences!$W$392)),"",IF(ISERROR(SEARCH(A58,Séquences!$W$392)),"",Séquences!$X$392))</f>
        <v/>
      </c>
      <c r="AJ58" s="207" t="str">
        <f>IF(ISERROR(SEARCH($A$56,Séquences!$W$435)),"",IF(ISERROR(SEARCH(B58,Séquences!$W$435)),"",Séquences!$X$435))</f>
        <v/>
      </c>
    </row>
    <row r="59" spans="1:368" ht="39" customHeight="1">
      <c r="A59" s="212" t="s">
        <v>844</v>
      </c>
      <c r="B59" s="209" t="s">
        <v>843</v>
      </c>
      <c r="C59" s="340" t="str">
        <f>'Objectifs et Compétences'!I53</f>
        <v>2.1. / 2.3. / 3.3. /5.2. / 5.3.  /6.2. / 6.3.</v>
      </c>
      <c r="D59" s="208" t="s">
        <v>835</v>
      </c>
      <c r="E59" s="429" t="str">
        <f>IF(ISERROR(SEARCH($E$3,C59)),".",IF(AB59="","",IF(ISERROR(SEARCH($E$2,Séquences!$W$44)),"",AB59))&amp;" "&amp;IF(AC59="","",IF(ISERROR(SEARCH($E$2,Séquences!$W$88)),"",AC59))&amp;" "&amp;IF(AD59="","",IF(ISERROR(SEARCH($E$2,Séquences!$W$131)),"",AD59))&amp;" "&amp;IF(AE59="","",IF(ISERROR(SEARCH($E$2,Séquences!$W$175)),"",AE59))&amp;" "&amp;IF(AF59="","",IF(ISERROR(SEARCH($E$2,Séquences!$W$263)),"",AF59))&amp;" "&amp;IF(AG59="","",IF(ISERROR(SEARCH($E$2,Séquences!$W$263)),"",AG59))&amp;" "&amp;IF(AH59="","",IF(ISERROR(SEARCH($E$2,Séquences!$W$349)),"",AH59))&amp;" "&amp;IF(AI59="","",IF(ISERROR(SEARCH($E$2,Séquences!$W$392)),"",AI59))&amp;" "&amp;IF(AJ59="","",IF(ISERROR(SEARCH($E$2,Séquences!$W$435)),"",AJ59)))</f>
        <v>.</v>
      </c>
      <c r="F59" s="430" t="str">
        <f>IF(ISERROR(SEARCH($F$3,C59)),".",IF(AB59="","",IF(ISERROR(SEARCH($F$2,Séquences!$W$44)),"",AB59))&amp;" "&amp;IF(AC59="","",IF(ISERROR(SEARCH($F$2,Séquences!$W$88)),"",AC59))&amp;" "&amp;IF(AD59="","",IF(ISERROR(SEARCH($F$2,Séquences!$W$131)),"",AD59))&amp;" "&amp;IF(AE59="","",IF(ISERROR(SEARCH($F$2,Séquences!$W$175)),"",AE59))&amp;" "&amp;IF(AF59="","",IF(ISERROR(SEARCH($F$2,Séquences!$W$263)),"",AF59))&amp;" "&amp;IF(AG59="","",IF(ISERROR(SEARCH($F$2,Séquences!$W$263)),"",AG59))&amp;" "&amp;IF(AH59="","",IF(ISERROR(SEARCH($F$2,Séquences!$W$349)),"",AH59))&amp;" "&amp;IF(AI59="","",IF(ISERROR(SEARCH($F$2,Séquences!$W$392)),"",AI59))&amp;" "&amp;IF(AJ59="","",IF(ISERROR(SEARCH($F$2,Séquences!$W$435)),"",AJ59)))</f>
        <v>.</v>
      </c>
      <c r="G59" s="430" t="str">
        <f>IF(ISERROR(SEARCH($G$3,C59)),".",IF(AB59="","",IF(ISERROR(SEARCH($G$2,Séquences!$W$44)),"",AB59))&amp;" "&amp;IF(AC59="","",IF(ISERROR(SEARCH($G$2,Séquences!$W$88)),"",AC59))&amp;" "&amp;IF(AD59="","",IF(ISERROR(SEARCH($G$2,Séquences!$W$131)),"",AD59))&amp;" "&amp;IF(AE59="","",IF(ISERROR(SEARCH($G$2,Séquences!$W$175)),"",AE59))&amp;" "&amp;IF(AF59="","",IF(ISERROR(SEARCH($G$2,Séquences!$W$263)),"",AF59))&amp;" "&amp;IF(AG59="","",IF(ISERROR(SEARCH($G$2,Séquences!$W$263)),"",AG59))&amp;" "&amp;IF(AH59="","",IF(ISERROR(SEARCH($G$2,Séquences!$W$349)),"",AH59))&amp;" "&amp;IF(AI59="","",IF(ISERROR(SEARCH($G$2,Séquences!$W$392)),"",AI59))&amp;" "&amp;IF(AJ59="","",IF(ISERROR(SEARCH($G$2,Séquences!$W$435)),"",AJ59)))</f>
        <v>.</v>
      </c>
      <c r="H59" s="430" t="str">
        <f>IF(ISERROR(SEARCH($H$3,C59)),".",IF(AB59="","",IF(ISERROR(SEARCH($H$2,Séquences!$W$44)),"",AB59))&amp;" "&amp;IF(AC59="","",IF(ISERROR(SEARCH($H$2,Séquences!$W$88)),"",AC59))&amp;" "&amp;IF(AD59="","",IF(ISERROR(SEARCH($H$2,Séquences!$W$131)),"",AD59))&amp;" "&amp;IF(AE59="","",IF(ISERROR(SEARCH($H$2,Séquences!$W$175)),"",AE59))&amp;" "&amp;IF(AF59="","",IF(ISERROR(SEARCH($H$2,Séquences!$W$263)),"",AF59))&amp;" "&amp;IF(AG59="","",IF(ISERROR(SEARCH($H$2,Séquences!$W$263)),"",AG59))&amp;" "&amp;IF(AH59="","",IF(ISERROR(SEARCH($H$2,Séquences!$W$349)),"",AH59))&amp;" "&amp;IF(AI59="","",IF(ISERROR(SEARCH($H$2,Séquences!$W$392)),"",AI59))&amp;" "&amp;IF(AJ59="","",IF(ISERROR(SEARCH($H$2,Séquences!$W$435)),"",AJ59)))</f>
        <v>.</v>
      </c>
      <c r="I59" s="431" t="str">
        <f>IF(ISERROR(SEARCH($I$3,C59)),".",IF(AB59="","",IF(ISERROR(SEARCH($I$2,Séquences!$W$44)),"",AB59))&amp;" "&amp;IF(AC59="","",IF(ISERROR(SEARCH($I$2,Séquences!$W$88)),"",AC59))&amp;" "&amp;IF(AD59="","",IF(ISERROR(SEARCH($I$2,Séquences!$W$131)),"",AD59))&amp;" "&amp;IF(AE59="","",IF(ISERROR(SEARCH($I$2,Séquences!$W$175)),"",AE59))&amp;" "&amp;IF(AF59="","",IF(ISERROR(SEARCH($I$2,Séquences!$W$263)),"",AF59))&amp;" "&amp;IF(AG59="","",IF(ISERROR(SEARCH($I$2,Séquences!$W$263)),"",AG59))&amp;" "&amp;IF(AH59="","",IF(ISERROR(SEARCH($I$2,Séquences!$W$349)),"",AH59))&amp;" "&amp;IF(AI59="","",IF(ISERROR(SEARCH($I$2,Séquences!$W$392)),"",AI59))&amp;" "&amp;IF(AJ59="","",IF(ISERROR(SEARCH($I$2,Séquences!$W$435)),"",AJ59)))</f>
        <v>.</v>
      </c>
      <c r="J59" s="365" t="str">
        <f>IF(ISERROR(SEARCH($J$3,C59)),".",IF(AB59="","",IF(ISERROR(SEARCH($J$2,Séquences!$W$44)),"",AB59))&amp;" "&amp;IF(AC59="","",IF(ISERROR(SEARCH($J$2,Séquences!$W$88)),"",AC59))&amp;" "&amp;IF(AD59="","",IF(ISERROR(SEARCH($J$2,Séquences!$W$131)),"",AD59))&amp;" "&amp;IF(AE59="","",IF(ISERROR(SEARCH($J$2,Séquences!$W$175)),"",AE59))&amp;" "&amp;IF(AF59="","",IF(ISERROR(SEARCH($J$2,Séquences!$W$263)),"",AF59))&amp;" "&amp;IF(AG59="","",IF(ISERROR(SEARCH($J$2,Séquences!$W$263)),"",AG59))&amp;" "&amp;IF(AH59="","",IF(ISERROR(SEARCH($J$2,Séquences!$W$349)),"",AH59))&amp;" "&amp;IF(AI59="","",IF(ISERROR(SEARCH($J$2,Séquences!$W$392)),"",AI59))&amp;" "&amp;IF(AJ59="","",IF(ISERROR(SEARCH($J$2,Séquences!$W$435)),"",AJ59)))</f>
        <v xml:space="preserve">        </v>
      </c>
      <c r="K59" s="430" t="str">
        <f>IF(ISERROR(SEARCH($K$3,C59)),".",IF(AB59="","",IF(ISERROR(SEARCH($K$2,Séquences!$W$44)),"",AB59))&amp;" "&amp;IF(AC59="","",IF(ISERROR(SEARCH($K$2,Séquences!$W$88)),"",AC59))&amp;" "&amp;IF(AD59="","",IF(ISERROR(SEARCH($K$2,Séquences!$W$131)),"",AD59))&amp;" "&amp;IF(AE59="","",IF(ISERROR(SEARCH($K$2,Séquences!$W$175)),"",AE59))&amp;" "&amp;IF(AF59="","",IF(ISERROR(SEARCH($K$2,Séquences!$W$263)),"",AF59))&amp;" "&amp;IF(AG59="","",IF(ISERROR(SEARCH($K$2,Séquences!$W$263)),"",AG59))&amp;" "&amp;IF(AH59="","",IF(ISERROR(SEARCH($K$2,Séquences!$W$349)),"",AH59))&amp;" "&amp;IF(AI59="","",IF(ISERROR(SEARCH($K$2,Séquences!$W$392)),"",AI59))&amp;" "&amp;IF(AJ59="","",IF(ISERROR(SEARCH($K$2,Séquences!$W$435)),"",AJ59)))</f>
        <v>.</v>
      </c>
      <c r="L59" s="430" t="str">
        <f>IF(ISERROR(SEARCH($L$3,C59)),".",IF(AB59="","",IF(ISERROR(SEARCH($L$2,Séquences!$W$44)),"",AB59))&amp;" "&amp;IF(AC59="","",IF(ISERROR(SEARCH($L$2,Séquences!$W$88)),"",AC59))&amp;" "&amp;IF(AD59="","",IF(ISERROR(SEARCH($L$2,Séquences!$W$131)),"",AD59))&amp;" "&amp;IF(AE59="","",IF(ISERROR(SEARCH($L$2,Séquences!$W$175)),"",AE59))&amp;" "&amp;IF(AF59="","",IF(ISERROR(SEARCH($L$2,Séquences!$W$263)),"",AF59))&amp;" "&amp;IF(AG59="","",IF(ISERROR(SEARCH($L$2,Séquences!$W$263)),"",AG59))&amp;" "&amp;IF(AH59="","",IF(ISERROR(SEARCH($L$2,Séquences!$W$349)),"",AH59))&amp;" "&amp;IF(AI59="","",IF(ISERROR(SEARCH($L$2,Séquences!$W$392)),"",AI59))&amp;" "&amp;IF(AJ59="","",IF(ISERROR(SEARCH($L$2,Séquences!$W$435)),"",AJ59)))</f>
        <v xml:space="preserve">        </v>
      </c>
      <c r="M59" s="431" t="str">
        <f>IF(ISERROR(SEARCH($M$3,C59)),".",IF(AB59="","",IF(ISERROR(SEARCH($M$2,Séquences!$W$44)),"",AB59))&amp;" "&amp;IF(AC59="","",IF(ISERROR(SEARCH($M$2,Séquences!$W$88)),"",AC59))&amp;" "&amp;IF(AD59="","",IF(ISERROR(SEARCH($M$2,Séquences!$W$131)),"",AD59))&amp;" "&amp;IF(AE59="","",IF(ISERROR(SEARCH($M$2,Séquences!$W$175)),"",AE59))&amp;" "&amp;IF(AF59="","",IF(ISERROR(SEARCH($M$2,Séquences!$W$263)),"",AF59))&amp;" "&amp;IF(AG59="","",IF(ISERROR(SEARCH($M$2,Séquences!$W$263)),"",AG59))&amp;" "&amp;IF(AH59="","",IF(ISERROR(SEARCH($M$2,Séquences!$W$349)),"",AH59))&amp;" "&amp;IF(AI59="","",IF(ISERROR(SEARCH($M$2,Séquences!$W$392)),"",AI59))&amp;" "&amp;IF(AJ59="","",IF(ISERROR(SEARCH($M$2,Séquences!$W$435)),"",AJ59)))</f>
        <v>.</v>
      </c>
      <c r="N59" s="365" t="str">
        <f>IF(ISERROR(SEARCH($N$3,C59)),".",IF(AB59="","",IF(ISERROR(SEARCH($N$2,Séquences!$W$44)),"",AB59))&amp;" "&amp;IF(AC59="","",IF(ISERROR(SEARCH($N$2,Séquences!$W$88)),"",AC59))&amp;" "&amp;IF(AD59="","",IF(ISERROR(SEARCH($N$2,Séquences!$W$131)),"",AD59))&amp;" "&amp;IF(AE59="","",IF(ISERROR(SEARCH($N$2,Séquences!$W$175)),"",AE59))&amp;" "&amp;IF(AF59="","",IF(ISERROR(SEARCH($N$2,Séquences!$W$263)),"",AF59))&amp;" "&amp;IF(AG59="","",IF(ISERROR(SEARCH($N$2,Séquences!$W$263)),"",AG59))&amp;" "&amp;IF(AH59="","",IF(ISERROR(SEARCH($N$2,Séquences!$W$349)),"",AH59))&amp;" "&amp;IF(AI59="","",IF(ISERROR(SEARCH($N$2,Séquences!$W$392)),"",AI59))&amp;" "&amp;IF(AJ59="","",IF(ISERROR(SEARCH($N$2,Séquences!$W$435)),"",AJ59)))</f>
        <v>.</v>
      </c>
      <c r="O59" s="430" t="str">
        <f>IF(ISERROR(SEARCH($O$3,C59)),".",IF(AB59="","",IF(ISERROR(SEARCH($O$2,Séquences!$W$44)),"",AB59))&amp;" "&amp;IF(AC59="","",IF(ISERROR(SEARCH($O$2,Séquences!$W$88)),"",AC59))&amp;" "&amp;IF(AD59="","",IF(ISERROR(SEARCH($O$2,Séquences!$W$131)),"",AD59))&amp;" "&amp;IF(AE59="","",IF(ISERROR(SEARCH($O$2,Séquences!$W$175)),"",AE59))&amp;" "&amp;IF(AF59="","",IF(ISERROR(SEARCH($O$2,Séquences!$W$263)),"",AF59))&amp;" "&amp;IF(AG59="","",IF(ISERROR(SEARCH($O$2,Séquences!$W$263)),"",AG59))&amp;" "&amp;IF(AH59="","",IF(ISERROR(SEARCH($O$2,Séquences!$W$349)),"",AH59))&amp;" "&amp;IF(AI59="","",IF(ISERROR(SEARCH($O$2,Séquences!$W$392)),"",AI59))&amp;" "&amp;IF(AJ59="","",IF(ISERROR(SEARCH($O$2,Séquences!$W$435)),"",AJ59)))</f>
        <v>.</v>
      </c>
      <c r="P59" s="430" t="str">
        <f>IF(ISERROR(SEARCH($P$3,C59)),".",IF(AB59="","",IF(ISERROR(SEARCH($P$2,Séquences!$W$44)),"",AB59))&amp;" "&amp;IF(AC59="","",IF(ISERROR(SEARCH($P$2,Séquences!$W$88)),"",AC59))&amp;" "&amp;IF(AD59="","",IF(ISERROR(SEARCH($P$2,Séquences!$W$131)),"",AD59))&amp;" "&amp;IF(AE59="","",IF(ISERROR(SEARCH($P$2,Séquences!$W$175)),"",AE59))&amp;" "&amp;IF(AF59="","",IF(ISERROR(SEARCH($P$2,Séquences!$W$263)),"",AF59))&amp;" "&amp;IF(AG59="","",IF(ISERROR(SEARCH($P$2,Séquences!$W$263)),"",AG59))&amp;" "&amp;IF(AH59="","",IF(ISERROR(SEARCH($P$2,Séquences!$W$349)),"",AH59))&amp;" "&amp;IF(AI59="","",IF(ISERROR(SEARCH($P$2,Séquences!$W$392)),"",AI59))&amp;" "&amp;IF(AJ59="","",IF(ISERROR(SEARCH($P$2,Séquences!$W$435)),"",AJ59)))</f>
        <v xml:space="preserve">        </v>
      </c>
      <c r="Q59" s="431" t="str">
        <f>IF(ISERROR(SEARCH($Q$3,C59)),".",IF(AB59="","",IF(ISERROR(SEARCH($Q$2,Séquences!$W$44)),"",AB59))&amp;" "&amp;IF(AC59="","",IF(ISERROR(SEARCH($Q$2,Séquences!$W$88)),"",AC59))&amp;" "&amp;IF(AD59="","",IF(ISERROR(SEARCH($Q$2,Séquences!$W$131)),"",AD59))&amp;" "&amp;IF(AE59="","",IF(ISERROR(SEARCH($Q$2,Séquences!$W$175)),"",AE59))&amp;" "&amp;IF(AF59="","",IF(ISERROR(SEARCH($Q$2,Séquences!$W$263)),"",AF59))&amp;" "&amp;IF(AG59="","",IF(ISERROR(SEARCH($Q$2,Séquences!$W$263)),"",AG59))&amp;" "&amp;IF(AH59="","",IF(ISERROR(SEARCH($Q$2,Séquences!$W$349)),"",AH59))&amp;" "&amp;IF(AI59="","",IF(ISERROR(SEARCH($Q$2,Séquences!$W$392)),"",AI59))&amp;" "&amp;IF(AJ59="","",IF(ISERROR(SEARCH($Q$2,Séquences!$W$435)),"",AJ59)))</f>
        <v>.</v>
      </c>
      <c r="R59" s="365" t="str">
        <f>IF(ISERROR(SEARCH($R$3,C59)),".",IF(AB59="","",IF(ISERROR(SEARCH($R$2,Séquences!$W$44)),"",AB59))&amp;" "&amp;IF(AC59="","",IF(ISERROR(SEARCH($R$2,Séquences!$W$88)),"",AC59))&amp;" "&amp;IF(AD59="","",IF(ISERROR(SEARCH($R$2,Séquences!$W$131)),"",AD59))&amp;" "&amp;IF(AE59="","",IF(ISERROR(SEARCH($R$2,Séquences!$W$175)),"",AE59))&amp;" "&amp;IF(AF59="","",IF(ISERROR(SEARCH($R$2,Séquences!$W$263)),"",AF59))&amp;" "&amp;IF(AG59="","",IF(ISERROR(SEARCH($R$2,Séquences!$W$263)),"",AG59))&amp;" "&amp;IF(AH59="","",IF(ISERROR(SEARCH($R$2,Séquences!$W$349)),"",AH59))&amp;" "&amp;IF(AI59="","",IF(ISERROR(SEARCH($R$2,Séquences!$W$392)),"",AI59))&amp;" "&amp;IF(AJ59="","",IF(ISERROR(SEARCH($R$2,Séquences!$W$435)),"",AJ59)))</f>
        <v>.</v>
      </c>
      <c r="S59" s="430" t="str">
        <f>IF(ISERROR(SEARCH($S$3,C59)),".",IF(AB59="","",IF(ISERROR(SEARCH($S$2,Séquences!$W$44)),"",AB59))&amp;" "&amp;IF(AC59="","",IF(ISERROR(SEARCH($S$2,Séquences!$W$88)),"",AC59))&amp;" "&amp;IF(AD59="","",IF(ISERROR(SEARCH($S$2,Séquences!$W$131)),"",AD59))&amp;" "&amp;IF(AE59="","",IF(ISERROR(SEARCH($S$2,Séquences!$W$175)),"",AE59))&amp;" "&amp;IF(AF59="","",IF(ISERROR(SEARCH($S$2,Séquences!$W$263)),"",AF59))&amp;" "&amp;IF(AG59="","",IF(ISERROR(SEARCH($S$2,Séquences!$W$263)),"",AG59))&amp;" "&amp;IF(AH59="","",IF(ISERROR(SEARCH($S$2,Séquences!$W$349)),"",AH59))&amp;" "&amp;IF(AI59="","",IF(ISERROR(SEARCH($S$2,Séquences!$W$392)),"",AI59))&amp;" "&amp;IF(AJ59="","",IF(ISERROR(SEARCH($S$2,Séquences!$W$435)),"",AJ59)))</f>
        <v>.</v>
      </c>
      <c r="T59" s="431" t="str">
        <f>IF(ISERROR(SEARCH($T$3,C59)),".",IF(AB59="","",IF(ISERROR(SEARCH($T$2,Séquences!$W$44)),"",AB59))&amp;" "&amp;IF(AC59="","",IF(ISERROR(SEARCH($T$2,Séquences!$W$88)),"",AC59))&amp;" "&amp;IF(AD59="","",IF(ISERROR(SEARCH($T$2,Séquences!$W$131)),"",AD59))&amp;" "&amp;IF(AE59="","",IF(ISERROR(SEARCH($T$2,Séquences!$W$175)),"",AE59))&amp;" "&amp;IF(AF59="","",IF(ISERROR(SEARCH($T$2,Séquences!$W$263)),"",AF59))&amp;" "&amp;IF(AG59="","",IF(ISERROR(SEARCH($T$2,Séquences!$W$263)),"",AG59))&amp;" "&amp;IF(AH59="","",IF(ISERROR(SEARCH($T$2,Séquences!$W$349)),"",AH59))&amp;" "&amp;IF(AI59="","",IF(ISERROR(SEARCH($T$2,Séquences!$W$392)),"",AI59))&amp;" "&amp;IF(AJ59="","",IF(ISERROR(SEARCH($T$2,Séquences!$W$435)),"",AJ59)))</f>
        <v>.</v>
      </c>
      <c r="U59" s="365" t="str">
        <f>IF(ISERROR(SEARCH($U$3,C59)),".",IF(AB59="","",IF(ISERROR(SEARCH($U$2,Séquences!$W$44)),"",AB59))&amp;" "&amp;IF(AC59="","",IF(ISERROR(SEARCH($U$2,Séquences!$W$88)),"",AC59))&amp;" "&amp;IF(AD59="","",IF(ISERROR(SEARCH($U$2,Séquences!$W$131)),"",AD59))&amp;" "&amp;IF(AE59="","",IF(ISERROR(SEARCH($U$2,Séquences!$W$175)),"",AE59))&amp;" "&amp;IF(AF59="","",IF(ISERROR(SEARCH($U$2,Séquences!$W$263)),"",AF59))&amp;" "&amp;IF(AG59="","",IF(ISERROR(SEARCH($U$2,Séquences!$W$263)),"",AG59))&amp;" "&amp;IF(AH59="","",IF(ISERROR(SEARCH($U$2,Séquences!$W$349)),"",AH59))&amp;" "&amp;IF(AI59="","",IF(ISERROR(SEARCH($U$2,Séquences!$W$392)),"",AI59))&amp;" "&amp;IF(AJ59="","",IF(ISERROR(SEARCH($U$2,Séquences!$W$435)),"",AJ59)))</f>
        <v>.</v>
      </c>
      <c r="V59" s="430" t="str">
        <f>IF(ISERROR(SEARCH($V$3,C59)),".",IF(AB59="","",IF(ISERROR(SEARCH($V$2,Séquences!$W$44)),"",AB59))&amp;" "&amp;IF(AC59="","",IF(ISERROR(SEARCH($V$2,Séquences!$W$88)),"",AC59))&amp;" "&amp;IF(AD59="","",IF(ISERROR(SEARCH($V$2,Séquences!$W$131)),"",AD59))&amp;" "&amp;IF(AE59="","",IF(ISERROR(SEARCH($V$2,Séquences!$W$175)),"",AE59))&amp;" "&amp;IF(AF59="","",IF(ISERROR(SEARCH($V$2,Séquences!$W$263)),"",AF59))&amp;" "&amp;IF(AG59="","",IF(ISERROR(SEARCH($V$2,Séquences!$W$263)),"",AG59))&amp;" "&amp;IF(AH59="","",IF(ISERROR(SEARCH($V$2,Séquences!$W$349)),"",AH59))&amp;" "&amp;IF(AI59="","",IF(ISERROR(SEARCH($V$2,Séquences!$W$392)),"",AI59))&amp;" "&amp;IF(AJ59="","",IF(ISERROR(SEARCH($V$2,Séquences!$W$435)),"",AJ59)))</f>
        <v xml:space="preserve">        </v>
      </c>
      <c r="W59" s="431" t="str">
        <f>IF(ISERROR(SEARCH($W$3,C59)),".",IF(AB59="","",IF(ISERROR(SEARCH($W$2,Séquences!$W$44)),"",AB59))&amp;" "&amp;IF(AC59="","",IF(ISERROR(SEARCH($W$2,Séquences!$W$88)),"",AC59))&amp;" "&amp;IF(AD59="","",IF(ISERROR(SEARCH($W$2,Séquences!$W$131)),"",AD59))&amp;" "&amp;IF(AE59="","",IF(ISERROR(SEARCH($W$2,Séquences!$W$175)),"",AE59))&amp;" "&amp;IF(AF59="","",IF(ISERROR(SEARCH($W$2,Séquences!$W$263)),"",AF59))&amp;" "&amp;IF(AG59="","",IF(ISERROR(SEARCH($W$2,Séquences!$W$263)),"",AG59))&amp;" "&amp;IF(AH59="","",IF(ISERROR(SEARCH($W$2,Séquences!$W$349)),"",AH59))&amp;" "&amp;IF(AI59="","",IF(ISERROR(SEARCH($W$2,Séquences!$W$392)),"",AI59))&amp;" "&amp;IF(AJ59="","",IF(ISERROR(SEARCH($W$2,Séquences!$W$435)),"",AJ59)))</f>
        <v xml:space="preserve">        </v>
      </c>
      <c r="X59" s="365" t="str">
        <f>IF(ISERROR(SEARCH($X$3,C59)),".",IF(AB59="","",IF(ISERROR(SEARCH($X$2,Séquences!$W$44)),"",AB59))&amp;" "&amp;IF(AC59="","",IF(ISERROR(SEARCH($X$2,Séquences!$W$88)),"",AC59))&amp;" "&amp;IF(AD59="","",IF(ISERROR(SEARCH($X$2,Séquences!$W$131)),"",AD59))&amp;" "&amp;IF(AE59="","",IF(ISERROR(SEARCH($X$2,Séquences!$W$175)),"",AE59))&amp;" "&amp;IF(AF59="","",IF(ISERROR(SEARCH($X$2,Séquences!$W$263)),"",AF59))&amp;" "&amp;IF(AG59="","",IF(ISERROR(SEARCH($X$2,Séquences!$W$263)),"",AG59))&amp;" "&amp;IF(AH59="","",IF(ISERROR(SEARCH($X$2,Séquences!$W$349)),"",AH59))&amp;" "&amp;IF(AI59="","",IF(ISERROR(SEARCH($X$2,Séquences!$W$392)),"",AI59))&amp;" "&amp;IF(AJ59="","",IF(ISERROR(SEARCH($X$2,Séquences!$W$435)),"",AJ59)))</f>
        <v>.</v>
      </c>
      <c r="Y59" s="430" t="str">
        <f>IF(ISERROR(SEARCH($Y$3,C59)),".",IF(AB59="","",IF(ISERROR(SEARCH($Y$2,Séquences!$W$44)),"",AB59))&amp;" "&amp;IF(AC59="","",IF(ISERROR(SEARCH($Y$2,Séquences!$W$88)),"",AC59))&amp;" "&amp;IF(AD59="","",IF(ISERROR(SEARCH($Y$2,Séquences!$W$131)),"",AD59))&amp;" "&amp;IF(AE59="","",IF(ISERROR(SEARCH($Y$2,Séquences!$W$175)),"",AE59))&amp;" "&amp;IF(AF59="","",IF(ISERROR(SEARCH($Y$2,Séquences!$W$219)),"",AF59))&amp;" "&amp;IF(AG59="","",IF(ISERROR(SEARCH($Y$2,Séquences!$W$263)),"",AG59))&amp;" "&amp;IF(AH59="","",IF(ISERROR(SEARCH($Y$2,Séquences!$W$306)),"",AH59))&amp;" "&amp;IF(AI59="","",IF(ISERROR(SEARCH($Y$2,Séquences!$W$349)),"",AI59))&amp;" "&amp;IF(AJ59="","",IF(ISERROR(SEARCH($Y$2,Séquences!$W$392)),"",AJ59))&amp;" "&amp;IF(AK59="","",IF(ISERROR(SEARCH($Y$2,Séquences!$W$435)),"",AK59)))</f>
        <v xml:space="preserve">         </v>
      </c>
      <c r="Z59" s="430" t="str">
        <f>IF(ISERROR(SEARCH($Z$3,C59)),".",IF(AB59="","",IF(ISERROR(SEARCH($Z$2,Séquences!$W$44)),"",AB59))&amp;" "&amp;IF(AC59="","",IF(ISERROR(SEARCH($Z$2,Séquences!$W$88)),"",AC59))&amp;" "&amp;IF(AD59="","",IF(ISERROR(SEARCH($Z$2,Séquences!$W$131)),"",AD59))&amp;" "&amp;IF(AE59="","",IF(ISERROR(SEARCH($Z$2,Séquences!$W$175)),"",AE59))&amp;" "&amp;IF(AF59="","",IF(ISERROR(SEARCH($Z$2,Séquences!$W$263)),"",AF59))&amp;" "&amp;IF(AG59="","",IF(ISERROR(SEARCH($Z$2,Séquences!$W$263)),"",AG59))&amp;" "&amp;IF(AH59="","",IF(ISERROR(SEARCH($Z$2,Séquences!$W$349)),"",AH59))&amp;" "&amp;IF(AI59="","",IF(ISERROR(SEARCH($Z$2,Séquences!$W$392)),"",AI59))&amp;" "&amp;IF(AJ59="","",IF(ISERROR(SEARCH($Z$2,Séquences!$W$435)),"",AJ59)))</f>
        <v xml:space="preserve">        </v>
      </c>
      <c r="AA59" s="206">
        <f t="shared" si="4"/>
        <v>22</v>
      </c>
      <c r="AB59" s="207" t="str">
        <f>IF(ISERROR(SEARCH($A$53,Séquences!$W$44)),"",IF(ISERROR(SEARCH(A59,Séquences!$W$44)),"",Séquences!$X$44))</f>
        <v/>
      </c>
      <c r="AC59" s="207" t="str">
        <f>IF(ISERROR(SEARCH($A$56,Séquences!$W$88)),"",IF(ISERROR(SEARCH(A59,Séquences!$W$88)),"",Séquences!$X$88))</f>
        <v/>
      </c>
      <c r="AD59" s="207" t="str">
        <f>IF(ISERROR(SEARCH($A$56,Séquences!$W$131)),"",IF(ISERROR(SEARCH(A59,Séquences!$W$131)),"",Séquences!$X$131))</f>
        <v/>
      </c>
      <c r="AE59" s="207" t="str">
        <f>IF(ISERROR(SEARCH($A$56,Séquences!$W$175)),"",IF(ISERROR(SEARCH(A59,Séquences!$W$175)),"",Séquences!$X$175))</f>
        <v/>
      </c>
      <c r="AF59" s="207" t="str">
        <f>IF(ISERROR(SEARCH($A$56,Séquences!$W$263)),"",IF(ISERROR(SEARCH(A59,Séquences!$W$263)),"",Séquences!$X$263))</f>
        <v/>
      </c>
      <c r="AG59" s="207" t="str">
        <f>IF(ISERROR(SEARCH($A$56,Séquences!$W$263)),"",IF(ISERROR(SEARCH(A59,Séquences!$W$263)),"",Séquences!$X$326))</f>
        <v/>
      </c>
      <c r="AH59" s="207" t="str">
        <f>IF(ISERROR(SEARCH($A$56,Séquences!$W$349)),"",IF(ISERROR(SEARCH(A59,Séquences!$W$349)),"",Séquences!$X$349))</f>
        <v/>
      </c>
      <c r="AI59" s="207" t="str">
        <f>IF(ISERROR(SEARCH($A$56,Séquences!$W$392)),"",IF(ISERROR(SEARCH(A59,Séquences!$W$392)),"",Séquences!$X$392))</f>
        <v/>
      </c>
      <c r="AJ59" s="207" t="str">
        <f>IF(ISERROR(SEARCH($A$56,Séquences!$W$435)),"",IF(ISERROR(SEARCH(B59,Séquences!$W$435)),"",Séquences!$X$435))</f>
        <v/>
      </c>
    </row>
    <row r="60" spans="1:368" ht="39" customHeight="1">
      <c r="A60" s="211" t="s">
        <v>842</v>
      </c>
      <c r="B60" s="209" t="s">
        <v>841</v>
      </c>
      <c r="C60" s="340" t="str">
        <f>'Objectifs et Compétences'!I54</f>
        <v xml:space="preserve">6.1. / 6.2. </v>
      </c>
      <c r="D60" s="208" t="s">
        <v>835</v>
      </c>
      <c r="E60" s="429" t="str">
        <f>IF(ISERROR(SEARCH($E$3,C60)),".",IF(AB60="","",IF(ISERROR(SEARCH($E$2,Séquences!$W$44)),"",AB60))&amp;" "&amp;IF(AC60="","",IF(ISERROR(SEARCH($E$2,Séquences!$W$88)),"",AC60))&amp;" "&amp;IF(AD60="","",IF(ISERROR(SEARCH($E$2,Séquences!$W$131)),"",AD60))&amp;" "&amp;IF(AE60="","",IF(ISERROR(SEARCH($E$2,Séquences!$W$175)),"",AE60))&amp;" "&amp;IF(AF60="","",IF(ISERROR(SEARCH($E$2,Séquences!$W$263)),"",AF60))&amp;" "&amp;IF(AG60="","",IF(ISERROR(SEARCH($E$2,Séquences!$W$263)),"",AG60))&amp;" "&amp;IF(AH60="","",IF(ISERROR(SEARCH($E$2,Séquences!$W$349)),"",AH60))&amp;" "&amp;IF(AI60="","",IF(ISERROR(SEARCH($E$2,Séquences!$W$392)),"",AI60))&amp;" "&amp;IF(AJ60="","",IF(ISERROR(SEARCH($E$2,Séquences!$W$435)),"",AJ60)))</f>
        <v>.</v>
      </c>
      <c r="F60" s="430" t="str">
        <f>IF(ISERROR(SEARCH($F$3,C60)),".",IF(AB60="","",IF(ISERROR(SEARCH($F$2,Séquences!$W$44)),"",AB60))&amp;" "&amp;IF(AC60="","",IF(ISERROR(SEARCH($F$2,Séquences!$W$88)),"",AC60))&amp;" "&amp;IF(AD60="","",IF(ISERROR(SEARCH($F$2,Séquences!$W$131)),"",AD60))&amp;" "&amp;IF(AE60="","",IF(ISERROR(SEARCH($F$2,Séquences!$W$175)),"",AE60))&amp;" "&amp;IF(AF60="","",IF(ISERROR(SEARCH($F$2,Séquences!$W$263)),"",AF60))&amp;" "&amp;IF(AG60="","",IF(ISERROR(SEARCH($F$2,Séquences!$W$263)),"",AG60))&amp;" "&amp;IF(AH60="","",IF(ISERROR(SEARCH($F$2,Séquences!$W$349)),"",AH60))&amp;" "&amp;IF(AI60="","",IF(ISERROR(SEARCH($F$2,Séquences!$W$392)),"",AI60))&amp;" "&amp;IF(AJ60="","",IF(ISERROR(SEARCH($F$2,Séquences!$W$435)),"",AJ60)))</f>
        <v>.</v>
      </c>
      <c r="G60" s="430" t="str">
        <f>IF(ISERROR(SEARCH($G$3,C60)),".",IF(AB60="","",IF(ISERROR(SEARCH($G$2,Séquences!$W$44)),"",AB60))&amp;" "&amp;IF(AC60="","",IF(ISERROR(SEARCH($G$2,Séquences!$W$88)),"",AC60))&amp;" "&amp;IF(AD60="","",IF(ISERROR(SEARCH($G$2,Séquences!$W$131)),"",AD60))&amp;" "&amp;IF(AE60="","",IF(ISERROR(SEARCH($G$2,Séquences!$W$175)),"",AE60))&amp;" "&amp;IF(AF60="","",IF(ISERROR(SEARCH($G$2,Séquences!$W$263)),"",AF60))&amp;" "&amp;IF(AG60="","",IF(ISERROR(SEARCH($G$2,Séquences!$W$263)),"",AG60))&amp;" "&amp;IF(AH60="","",IF(ISERROR(SEARCH($G$2,Séquences!$W$349)),"",AH60))&amp;" "&amp;IF(AI60="","",IF(ISERROR(SEARCH($G$2,Séquences!$W$392)),"",AI60))&amp;" "&amp;IF(AJ60="","",IF(ISERROR(SEARCH($G$2,Séquences!$W$435)),"",AJ60)))</f>
        <v>.</v>
      </c>
      <c r="H60" s="430" t="str">
        <f>IF(ISERROR(SEARCH($H$3,C60)),".",IF(AB60="","",IF(ISERROR(SEARCH($H$2,Séquences!$W$44)),"",AB60))&amp;" "&amp;IF(AC60="","",IF(ISERROR(SEARCH($H$2,Séquences!$W$88)),"",AC60))&amp;" "&amp;IF(AD60="","",IF(ISERROR(SEARCH($H$2,Séquences!$W$131)),"",AD60))&amp;" "&amp;IF(AE60="","",IF(ISERROR(SEARCH($H$2,Séquences!$W$175)),"",AE60))&amp;" "&amp;IF(AF60="","",IF(ISERROR(SEARCH($H$2,Séquences!$W$263)),"",AF60))&amp;" "&amp;IF(AG60="","",IF(ISERROR(SEARCH($H$2,Séquences!$W$263)),"",AG60))&amp;" "&amp;IF(AH60="","",IF(ISERROR(SEARCH($H$2,Séquences!$W$349)),"",AH60))&amp;" "&amp;IF(AI60="","",IF(ISERROR(SEARCH($H$2,Séquences!$W$392)),"",AI60))&amp;" "&amp;IF(AJ60="","",IF(ISERROR(SEARCH($H$2,Séquences!$W$435)),"",AJ60)))</f>
        <v>.</v>
      </c>
      <c r="I60" s="431" t="str">
        <f>IF(ISERROR(SEARCH($I$3,C60)),".",IF(AB60="","",IF(ISERROR(SEARCH($I$2,Séquences!$W$44)),"",AB60))&amp;" "&amp;IF(AC60="","",IF(ISERROR(SEARCH($I$2,Séquences!$W$88)),"",AC60))&amp;" "&amp;IF(AD60="","",IF(ISERROR(SEARCH($I$2,Séquences!$W$131)),"",AD60))&amp;" "&amp;IF(AE60="","",IF(ISERROR(SEARCH($I$2,Séquences!$W$175)),"",AE60))&amp;" "&amp;IF(AF60="","",IF(ISERROR(SEARCH($I$2,Séquences!$W$263)),"",AF60))&amp;" "&amp;IF(AG60="","",IF(ISERROR(SEARCH($I$2,Séquences!$W$263)),"",AG60))&amp;" "&amp;IF(AH60="","",IF(ISERROR(SEARCH($I$2,Séquences!$W$349)),"",AH60))&amp;" "&amp;IF(AI60="","",IF(ISERROR(SEARCH($I$2,Séquences!$W$392)),"",AI60))&amp;" "&amp;IF(AJ60="","",IF(ISERROR(SEARCH($I$2,Séquences!$W$435)),"",AJ60)))</f>
        <v>.</v>
      </c>
      <c r="J60" s="365" t="str">
        <f>IF(ISERROR(SEARCH($J$3,C60)),".",IF(AB60="","",IF(ISERROR(SEARCH($J$2,Séquences!$W$44)),"",AB60))&amp;" "&amp;IF(AC60="","",IF(ISERROR(SEARCH($J$2,Séquences!$W$88)),"",AC60))&amp;" "&amp;IF(AD60="","",IF(ISERROR(SEARCH($J$2,Séquences!$W$131)),"",AD60))&amp;" "&amp;IF(AE60="","",IF(ISERROR(SEARCH($J$2,Séquences!$W$175)),"",AE60))&amp;" "&amp;IF(AF60="","",IF(ISERROR(SEARCH($J$2,Séquences!$W$263)),"",AF60))&amp;" "&amp;IF(AG60="","",IF(ISERROR(SEARCH($J$2,Séquences!$W$263)),"",AG60))&amp;" "&amp;IF(AH60="","",IF(ISERROR(SEARCH($J$2,Séquences!$W$349)),"",AH60))&amp;" "&amp;IF(AI60="","",IF(ISERROR(SEARCH($J$2,Séquences!$W$392)),"",AI60))&amp;" "&amp;IF(AJ60="","",IF(ISERROR(SEARCH($J$2,Séquences!$W$435)),"",AJ60)))</f>
        <v>.</v>
      </c>
      <c r="K60" s="430" t="str">
        <f>IF(ISERROR(SEARCH($K$3,C60)),".",IF(AB60="","",IF(ISERROR(SEARCH($K$2,Séquences!$W$44)),"",AB60))&amp;" "&amp;IF(AC60="","",IF(ISERROR(SEARCH($K$2,Séquences!$W$88)),"",AC60))&amp;" "&amp;IF(AD60="","",IF(ISERROR(SEARCH($K$2,Séquences!$W$131)),"",AD60))&amp;" "&amp;IF(AE60="","",IF(ISERROR(SEARCH($K$2,Séquences!$W$175)),"",AE60))&amp;" "&amp;IF(AF60="","",IF(ISERROR(SEARCH($K$2,Séquences!$W$263)),"",AF60))&amp;" "&amp;IF(AG60="","",IF(ISERROR(SEARCH($K$2,Séquences!$W$263)),"",AG60))&amp;" "&amp;IF(AH60="","",IF(ISERROR(SEARCH($K$2,Séquences!$W$349)),"",AH60))&amp;" "&amp;IF(AI60="","",IF(ISERROR(SEARCH($K$2,Séquences!$W$392)),"",AI60))&amp;" "&amp;IF(AJ60="","",IF(ISERROR(SEARCH($K$2,Séquences!$W$435)),"",AJ60)))</f>
        <v>.</v>
      </c>
      <c r="L60" s="430" t="str">
        <f>IF(ISERROR(SEARCH($L$3,C60)),".",IF(AB60="","",IF(ISERROR(SEARCH($L$2,Séquences!$W$44)),"",AB60))&amp;" "&amp;IF(AC60="","",IF(ISERROR(SEARCH($L$2,Séquences!$W$88)),"",AC60))&amp;" "&amp;IF(AD60="","",IF(ISERROR(SEARCH($L$2,Séquences!$W$131)),"",AD60))&amp;" "&amp;IF(AE60="","",IF(ISERROR(SEARCH($L$2,Séquences!$W$175)),"",AE60))&amp;" "&amp;IF(AF60="","",IF(ISERROR(SEARCH($L$2,Séquences!$W$263)),"",AF60))&amp;" "&amp;IF(AG60="","",IF(ISERROR(SEARCH($L$2,Séquences!$W$263)),"",AG60))&amp;" "&amp;IF(AH60="","",IF(ISERROR(SEARCH($L$2,Séquences!$W$349)),"",AH60))&amp;" "&amp;IF(AI60="","",IF(ISERROR(SEARCH($L$2,Séquences!$W$392)),"",AI60))&amp;" "&amp;IF(AJ60="","",IF(ISERROR(SEARCH($L$2,Séquences!$W$435)),"",AJ60)))</f>
        <v>.</v>
      </c>
      <c r="M60" s="431" t="str">
        <f>IF(ISERROR(SEARCH($M$3,C60)),".",IF(AB60="","",IF(ISERROR(SEARCH($M$2,Séquences!$W$44)),"",AB60))&amp;" "&amp;IF(AC60="","",IF(ISERROR(SEARCH($M$2,Séquences!$W$88)),"",AC60))&amp;" "&amp;IF(AD60="","",IF(ISERROR(SEARCH($M$2,Séquences!$W$131)),"",AD60))&amp;" "&amp;IF(AE60="","",IF(ISERROR(SEARCH($M$2,Séquences!$W$175)),"",AE60))&amp;" "&amp;IF(AF60="","",IF(ISERROR(SEARCH($M$2,Séquences!$W$263)),"",AF60))&amp;" "&amp;IF(AG60="","",IF(ISERROR(SEARCH($M$2,Séquences!$W$263)),"",AG60))&amp;" "&amp;IF(AH60="","",IF(ISERROR(SEARCH($M$2,Séquences!$W$349)),"",AH60))&amp;" "&amp;IF(AI60="","",IF(ISERROR(SEARCH($M$2,Séquences!$W$392)),"",AI60))&amp;" "&amp;IF(AJ60="","",IF(ISERROR(SEARCH($M$2,Séquences!$W$435)),"",AJ60)))</f>
        <v>.</v>
      </c>
      <c r="N60" s="365" t="str">
        <f>IF(ISERROR(SEARCH($N$3,C60)),".",IF(AB60="","",IF(ISERROR(SEARCH($N$2,Séquences!$W$44)),"",AB60))&amp;" "&amp;IF(AC60="","",IF(ISERROR(SEARCH($N$2,Séquences!$W$88)),"",AC60))&amp;" "&amp;IF(AD60="","",IF(ISERROR(SEARCH($N$2,Séquences!$W$131)),"",AD60))&amp;" "&amp;IF(AE60="","",IF(ISERROR(SEARCH($N$2,Séquences!$W$175)),"",AE60))&amp;" "&amp;IF(AF60="","",IF(ISERROR(SEARCH($N$2,Séquences!$W$263)),"",AF60))&amp;" "&amp;IF(AG60="","",IF(ISERROR(SEARCH($N$2,Séquences!$W$263)),"",AG60))&amp;" "&amp;IF(AH60="","",IF(ISERROR(SEARCH($N$2,Séquences!$W$349)),"",AH60))&amp;" "&amp;IF(AI60="","",IF(ISERROR(SEARCH($N$2,Séquences!$W$392)),"",AI60))&amp;" "&amp;IF(AJ60="","",IF(ISERROR(SEARCH($N$2,Séquences!$W$435)),"",AJ60)))</f>
        <v>.</v>
      </c>
      <c r="O60" s="430" t="str">
        <f>IF(ISERROR(SEARCH($O$3,C60)),".",IF(AB60="","",IF(ISERROR(SEARCH($O$2,Séquences!$W$44)),"",AB60))&amp;" "&amp;IF(AC60="","",IF(ISERROR(SEARCH($O$2,Séquences!$W$88)),"",AC60))&amp;" "&amp;IF(AD60="","",IF(ISERROR(SEARCH($O$2,Séquences!$W$131)),"",AD60))&amp;" "&amp;IF(AE60="","",IF(ISERROR(SEARCH($O$2,Séquences!$W$175)),"",AE60))&amp;" "&amp;IF(AF60="","",IF(ISERROR(SEARCH($O$2,Séquences!$W$263)),"",AF60))&amp;" "&amp;IF(AG60="","",IF(ISERROR(SEARCH($O$2,Séquences!$W$263)),"",AG60))&amp;" "&amp;IF(AH60="","",IF(ISERROR(SEARCH($O$2,Séquences!$W$349)),"",AH60))&amp;" "&amp;IF(AI60="","",IF(ISERROR(SEARCH($O$2,Séquences!$W$392)),"",AI60))&amp;" "&amp;IF(AJ60="","",IF(ISERROR(SEARCH($O$2,Séquences!$W$435)),"",AJ60)))</f>
        <v>.</v>
      </c>
      <c r="P60" s="430" t="str">
        <f>IF(ISERROR(SEARCH($P$3,C60)),".",IF(AB60="","",IF(ISERROR(SEARCH($P$2,Séquences!$W$44)),"",AB60))&amp;" "&amp;IF(AC60="","",IF(ISERROR(SEARCH($P$2,Séquences!$W$88)),"",AC60))&amp;" "&amp;IF(AD60="","",IF(ISERROR(SEARCH($P$2,Séquences!$W$131)),"",AD60))&amp;" "&amp;IF(AE60="","",IF(ISERROR(SEARCH($P$2,Séquences!$W$175)),"",AE60))&amp;" "&amp;IF(AF60="","",IF(ISERROR(SEARCH($P$2,Séquences!$W$263)),"",AF60))&amp;" "&amp;IF(AG60="","",IF(ISERROR(SEARCH($P$2,Séquences!$W$263)),"",AG60))&amp;" "&amp;IF(AH60="","",IF(ISERROR(SEARCH($P$2,Séquences!$W$349)),"",AH60))&amp;" "&amp;IF(AI60="","",IF(ISERROR(SEARCH($P$2,Séquences!$W$392)),"",AI60))&amp;" "&amp;IF(AJ60="","",IF(ISERROR(SEARCH($P$2,Séquences!$W$435)),"",AJ60)))</f>
        <v>.</v>
      </c>
      <c r="Q60" s="431" t="str">
        <f>IF(ISERROR(SEARCH($Q$3,C60)),".",IF(AB60="","",IF(ISERROR(SEARCH($Q$2,Séquences!$W$44)),"",AB60))&amp;" "&amp;IF(AC60="","",IF(ISERROR(SEARCH($Q$2,Séquences!$W$88)),"",AC60))&amp;" "&amp;IF(AD60="","",IF(ISERROR(SEARCH($Q$2,Séquences!$W$131)),"",AD60))&amp;" "&amp;IF(AE60="","",IF(ISERROR(SEARCH($Q$2,Séquences!$W$175)),"",AE60))&amp;" "&amp;IF(AF60="","",IF(ISERROR(SEARCH($Q$2,Séquences!$W$263)),"",AF60))&amp;" "&amp;IF(AG60="","",IF(ISERROR(SEARCH($Q$2,Séquences!$W$263)),"",AG60))&amp;" "&amp;IF(AH60="","",IF(ISERROR(SEARCH($Q$2,Séquences!$W$349)),"",AH60))&amp;" "&amp;IF(AI60="","",IF(ISERROR(SEARCH($Q$2,Séquences!$W$392)),"",AI60))&amp;" "&amp;IF(AJ60="","",IF(ISERROR(SEARCH($Q$2,Séquences!$W$435)),"",AJ60)))</f>
        <v>.</v>
      </c>
      <c r="R60" s="365" t="str">
        <f>IF(ISERROR(SEARCH($R$3,C60)),".",IF(AB60="","",IF(ISERROR(SEARCH($R$2,Séquences!$W$44)),"",AB60))&amp;" "&amp;IF(AC60="","",IF(ISERROR(SEARCH($R$2,Séquences!$W$88)),"",AC60))&amp;" "&amp;IF(AD60="","",IF(ISERROR(SEARCH($R$2,Séquences!$W$131)),"",AD60))&amp;" "&amp;IF(AE60="","",IF(ISERROR(SEARCH($R$2,Séquences!$W$175)),"",AE60))&amp;" "&amp;IF(AF60="","",IF(ISERROR(SEARCH($R$2,Séquences!$W$263)),"",AF60))&amp;" "&amp;IF(AG60="","",IF(ISERROR(SEARCH($R$2,Séquences!$W$263)),"",AG60))&amp;" "&amp;IF(AH60="","",IF(ISERROR(SEARCH($R$2,Séquences!$W$349)),"",AH60))&amp;" "&amp;IF(AI60="","",IF(ISERROR(SEARCH($R$2,Séquences!$W$392)),"",AI60))&amp;" "&amp;IF(AJ60="","",IF(ISERROR(SEARCH($R$2,Séquences!$W$435)),"",AJ60)))</f>
        <v>.</v>
      </c>
      <c r="S60" s="430" t="str">
        <f>IF(ISERROR(SEARCH($S$3,C60)),".",IF(AB60="","",IF(ISERROR(SEARCH($S$2,Séquences!$W$44)),"",AB60))&amp;" "&amp;IF(AC60="","",IF(ISERROR(SEARCH($S$2,Séquences!$W$88)),"",AC60))&amp;" "&amp;IF(AD60="","",IF(ISERROR(SEARCH($S$2,Séquences!$W$131)),"",AD60))&amp;" "&amp;IF(AE60="","",IF(ISERROR(SEARCH($S$2,Séquences!$W$175)),"",AE60))&amp;" "&amp;IF(AF60="","",IF(ISERROR(SEARCH($S$2,Séquences!$W$263)),"",AF60))&amp;" "&amp;IF(AG60="","",IF(ISERROR(SEARCH($S$2,Séquences!$W$263)),"",AG60))&amp;" "&amp;IF(AH60="","",IF(ISERROR(SEARCH($S$2,Séquences!$W$349)),"",AH60))&amp;" "&amp;IF(AI60="","",IF(ISERROR(SEARCH($S$2,Séquences!$W$392)),"",AI60))&amp;" "&amp;IF(AJ60="","",IF(ISERROR(SEARCH($S$2,Séquences!$W$435)),"",AJ60)))</f>
        <v>.</v>
      </c>
      <c r="T60" s="431" t="str">
        <f>IF(ISERROR(SEARCH($T$3,C60)),".",IF(AB60="","",IF(ISERROR(SEARCH($T$2,Séquences!$W$44)),"",AB60))&amp;" "&amp;IF(AC60="","",IF(ISERROR(SEARCH($T$2,Séquences!$W$88)),"",AC60))&amp;" "&amp;IF(AD60="","",IF(ISERROR(SEARCH($T$2,Séquences!$W$131)),"",AD60))&amp;" "&amp;IF(AE60="","",IF(ISERROR(SEARCH($T$2,Séquences!$W$175)),"",AE60))&amp;" "&amp;IF(AF60="","",IF(ISERROR(SEARCH($T$2,Séquences!$W$263)),"",AF60))&amp;" "&amp;IF(AG60="","",IF(ISERROR(SEARCH($T$2,Séquences!$W$263)),"",AG60))&amp;" "&amp;IF(AH60="","",IF(ISERROR(SEARCH($T$2,Séquences!$W$349)),"",AH60))&amp;" "&amp;IF(AI60="","",IF(ISERROR(SEARCH($T$2,Séquences!$W$392)),"",AI60))&amp;" "&amp;IF(AJ60="","",IF(ISERROR(SEARCH($T$2,Séquences!$W$435)),"",AJ60)))</f>
        <v>.</v>
      </c>
      <c r="U60" s="365" t="str">
        <f>IF(ISERROR(SEARCH($U$3,C60)),".",IF(AB60="","",IF(ISERROR(SEARCH($U$2,Séquences!$W$44)),"",AB60))&amp;" "&amp;IF(AC60="","",IF(ISERROR(SEARCH($U$2,Séquences!$W$88)),"",AC60))&amp;" "&amp;IF(AD60="","",IF(ISERROR(SEARCH($U$2,Séquences!$W$131)),"",AD60))&amp;" "&amp;IF(AE60="","",IF(ISERROR(SEARCH($U$2,Séquences!$W$175)),"",AE60))&amp;" "&amp;IF(AF60="","",IF(ISERROR(SEARCH($U$2,Séquences!$W$263)),"",AF60))&amp;" "&amp;IF(AG60="","",IF(ISERROR(SEARCH($U$2,Séquences!$W$263)),"",AG60))&amp;" "&amp;IF(AH60="","",IF(ISERROR(SEARCH($U$2,Séquences!$W$349)),"",AH60))&amp;" "&amp;IF(AI60="","",IF(ISERROR(SEARCH($U$2,Séquences!$W$392)),"",AI60))&amp;" "&amp;IF(AJ60="","",IF(ISERROR(SEARCH($U$2,Séquences!$W$435)),"",AJ60)))</f>
        <v>.</v>
      </c>
      <c r="V60" s="430" t="str">
        <f>IF(ISERROR(SEARCH($V$3,C60)),".",IF(AB60="","",IF(ISERROR(SEARCH($V$2,Séquences!$W$44)),"",AB60))&amp;" "&amp;IF(AC60="","",IF(ISERROR(SEARCH($V$2,Séquences!$W$88)),"",AC60))&amp;" "&amp;IF(AD60="","",IF(ISERROR(SEARCH($V$2,Séquences!$W$131)),"",AD60))&amp;" "&amp;IF(AE60="","",IF(ISERROR(SEARCH($V$2,Séquences!$W$175)),"",AE60))&amp;" "&amp;IF(AF60="","",IF(ISERROR(SEARCH($V$2,Séquences!$W$263)),"",AF60))&amp;" "&amp;IF(AG60="","",IF(ISERROR(SEARCH($V$2,Séquences!$W$263)),"",AG60))&amp;" "&amp;IF(AH60="","",IF(ISERROR(SEARCH($V$2,Séquences!$W$349)),"",AH60))&amp;" "&amp;IF(AI60="","",IF(ISERROR(SEARCH($V$2,Séquences!$W$392)),"",AI60))&amp;" "&amp;IF(AJ60="","",IF(ISERROR(SEARCH($V$2,Séquences!$W$435)),"",AJ60)))</f>
        <v>.</v>
      </c>
      <c r="W60" s="431" t="str">
        <f>IF(ISERROR(SEARCH($W$3,C60)),".",IF(AB60="","",IF(ISERROR(SEARCH($W$2,Séquences!$W$44)),"",AB60))&amp;" "&amp;IF(AC60="","",IF(ISERROR(SEARCH($W$2,Séquences!$W$88)),"",AC60))&amp;" "&amp;IF(AD60="","",IF(ISERROR(SEARCH($W$2,Séquences!$W$131)),"",AD60))&amp;" "&amp;IF(AE60="","",IF(ISERROR(SEARCH($W$2,Séquences!$W$175)),"",AE60))&amp;" "&amp;IF(AF60="","",IF(ISERROR(SEARCH($W$2,Séquences!$W$263)),"",AF60))&amp;" "&amp;IF(AG60="","",IF(ISERROR(SEARCH($W$2,Séquences!$W$263)),"",AG60))&amp;" "&amp;IF(AH60="","",IF(ISERROR(SEARCH($W$2,Séquences!$W$349)),"",AH60))&amp;" "&amp;IF(AI60="","",IF(ISERROR(SEARCH($W$2,Séquences!$W$392)),"",AI60))&amp;" "&amp;IF(AJ60="","",IF(ISERROR(SEARCH($W$2,Séquences!$W$435)),"",AJ60)))</f>
        <v>.</v>
      </c>
      <c r="X60" s="365" t="str">
        <f>IF(ISERROR(SEARCH($X$3,C60)),".",IF(AB60="","",IF(ISERROR(SEARCH($X$2,Séquences!$W$44)),"",AB60))&amp;" "&amp;IF(AC60="","",IF(ISERROR(SEARCH($X$2,Séquences!$W$88)),"",AC60))&amp;" "&amp;IF(AD60="","",IF(ISERROR(SEARCH($X$2,Séquences!$W$131)),"",AD60))&amp;" "&amp;IF(AE60="","",IF(ISERROR(SEARCH($X$2,Séquences!$W$175)),"",AE60))&amp;" "&amp;IF(AF60="","",IF(ISERROR(SEARCH($X$2,Séquences!$W$263)),"",AF60))&amp;" "&amp;IF(AG60="","",IF(ISERROR(SEARCH($X$2,Séquences!$W$263)),"",AG60))&amp;" "&amp;IF(AH60="","",IF(ISERROR(SEARCH($X$2,Séquences!$W$349)),"",AH60))&amp;" "&amp;IF(AI60="","",IF(ISERROR(SEARCH($X$2,Séquences!$W$392)),"",AI60))&amp;" "&amp;IF(AJ60="","",IF(ISERROR(SEARCH($X$2,Séquences!$W$435)),"",AJ60)))</f>
        <v xml:space="preserve">        </v>
      </c>
      <c r="Y60" s="430" t="str">
        <f>IF(ISERROR(SEARCH($Y$3,C60)),".",IF(AB60="","",IF(ISERROR(SEARCH($Y$2,Séquences!$W$44)),"",AB60))&amp;" "&amp;IF(AC60="","",IF(ISERROR(SEARCH($Y$2,Séquences!$W$88)),"",AC60))&amp;" "&amp;IF(AD60="","",IF(ISERROR(SEARCH($Y$2,Séquences!$W$131)),"",AD60))&amp;" "&amp;IF(AE60="","",IF(ISERROR(SEARCH($Y$2,Séquences!$W$175)),"",AE60))&amp;" "&amp;IF(AF60="","",IF(ISERROR(SEARCH($Y$2,Séquences!$W$219)),"",AF60))&amp;" "&amp;IF(AG60="","",IF(ISERROR(SEARCH($Y$2,Séquences!$W$263)),"",AG60))&amp;" "&amp;IF(AH60="","",IF(ISERROR(SEARCH($Y$2,Séquences!$W$306)),"",AH60))&amp;" "&amp;IF(AI60="","",IF(ISERROR(SEARCH($Y$2,Séquences!$W$349)),"",AI60))&amp;" "&amp;IF(AJ60="","",IF(ISERROR(SEARCH($Y$2,Séquences!$W$392)),"",AJ60))&amp;" "&amp;IF(AK60="","",IF(ISERROR(SEARCH($Y$2,Séquences!$W$435)),"",AK60)))</f>
        <v xml:space="preserve">         </v>
      </c>
      <c r="Z60" s="430" t="str">
        <f>IF(ISERROR(SEARCH($Z$3,C60)),".",IF(AB60="","",IF(ISERROR(SEARCH($Z$2,Séquences!$W$44)),"",AB60))&amp;" "&amp;IF(AC60="","",IF(ISERROR(SEARCH($Z$2,Séquences!$W$88)),"",AC60))&amp;" "&amp;IF(AD60="","",IF(ISERROR(SEARCH($Z$2,Séquences!$W$131)),"",AD60))&amp;" "&amp;IF(AE60="","",IF(ISERROR(SEARCH($Z$2,Séquences!$W$175)),"",AE60))&amp;" "&amp;IF(AF60="","",IF(ISERROR(SEARCH($Z$2,Séquences!$W$263)),"",AF60))&amp;" "&amp;IF(AG60="","",IF(ISERROR(SEARCH($Z$2,Séquences!$W$263)),"",AG60))&amp;" "&amp;IF(AH60="","",IF(ISERROR(SEARCH($Z$2,Séquences!$W$349)),"",AH60))&amp;" "&amp;IF(AI60="","",IF(ISERROR(SEARCH($Z$2,Séquences!$W$392)),"",AI60))&amp;" "&amp;IF(AJ60="","",IF(ISERROR(SEARCH($Z$2,Séquences!$W$435)),"",AJ60)))</f>
        <v>.</v>
      </c>
      <c r="AA60" s="206">
        <f t="shared" si="4"/>
        <v>22</v>
      </c>
      <c r="AB60" s="207" t="str">
        <f>IF(ISERROR(SEARCH($A$53,Séquences!$W$44)),"",IF(ISERROR(SEARCH(A60,Séquences!$W$44)),"",Séquences!$X$44))</f>
        <v/>
      </c>
      <c r="AC60" s="207" t="str">
        <f>IF(ISERROR(SEARCH($A$56,Séquences!$W$88)),"",IF(ISERROR(SEARCH(A60,Séquences!$W$88)),"",Séquences!$X$88))</f>
        <v/>
      </c>
      <c r="AD60" s="207" t="str">
        <f>IF(ISERROR(SEARCH($A$56,Séquences!$W$131)),"",IF(ISERROR(SEARCH(A60,Séquences!$W$131)),"",Séquences!$X$131))</f>
        <v/>
      </c>
      <c r="AE60" s="207" t="str">
        <f>IF(ISERROR(SEARCH($A$56,Séquences!$W$175)),"",IF(ISERROR(SEARCH(A60,Séquences!$W$175)),"",Séquences!$X$175))</f>
        <v/>
      </c>
      <c r="AF60" s="207" t="str">
        <f>IF(ISERROR(SEARCH($A$56,Séquences!$W$263)),"",IF(ISERROR(SEARCH(A60,Séquences!$W$263)),"",Séquences!$X$263))</f>
        <v/>
      </c>
      <c r="AG60" s="207" t="str">
        <f>IF(ISERROR(SEARCH($A$56,Séquences!$W$263)),"",IF(ISERROR(SEARCH(A60,Séquences!$W$263)),"",Séquences!$X$326))</f>
        <v/>
      </c>
      <c r="AH60" s="207" t="str">
        <f>IF(ISERROR(SEARCH($A$56,Séquences!$W$349)),"",IF(ISERROR(SEARCH(A60,Séquences!$W$349)),"",Séquences!$X$349))</f>
        <v/>
      </c>
      <c r="AI60" s="207" t="str">
        <f>IF(ISERROR(SEARCH($A$56,Séquences!$W$392)),"",IF(ISERROR(SEARCH(A60,Séquences!$W$392)),"",Séquences!$X$392))</f>
        <v/>
      </c>
      <c r="AJ60" s="207" t="str">
        <f>IF(ISERROR(SEARCH($A$56,Séquences!$W$435)),"",IF(ISERROR(SEARCH(B60,Séquences!$W$435)),"",Séquences!$X$435))</f>
        <v/>
      </c>
    </row>
    <row r="61" spans="1:368" ht="39" customHeight="1">
      <c r="A61" s="211" t="s">
        <v>840</v>
      </c>
      <c r="B61" s="209" t="s">
        <v>96</v>
      </c>
      <c r="C61" s="340" t="str">
        <f>'Objectifs et Compétences'!I55</f>
        <v xml:space="preserve">3.2. / 3.3. / 6.2. / 6.3. </v>
      </c>
      <c r="D61" s="208" t="s">
        <v>835</v>
      </c>
      <c r="E61" s="429" t="str">
        <f>IF(ISERROR(SEARCH($E$3,C61)),".",IF(AB61="","",IF(ISERROR(SEARCH($E$2,Séquences!$W$44)),"",AB61))&amp;" "&amp;IF(AC61="","",IF(ISERROR(SEARCH($E$2,Séquences!$W$88)),"",AC61))&amp;" "&amp;IF(AD61="","",IF(ISERROR(SEARCH($E$2,Séquences!$W$131)),"",AD61))&amp;" "&amp;IF(AE61="","",IF(ISERROR(SEARCH($E$2,Séquences!$W$175)),"",AE61))&amp;" "&amp;IF(AF61="","",IF(ISERROR(SEARCH($E$2,Séquences!$W$263)),"",AF61))&amp;" "&amp;IF(AG61="","",IF(ISERROR(SEARCH($E$2,Séquences!$W$263)),"",AG61))&amp;" "&amp;IF(AH61="","",IF(ISERROR(SEARCH($E$2,Séquences!$W$349)),"",AH61))&amp;" "&amp;IF(AI61="","",IF(ISERROR(SEARCH($E$2,Séquences!$W$392)),"",AI61))&amp;" "&amp;IF(AJ61="","",IF(ISERROR(SEARCH($E$2,Séquences!$W$435)),"",AJ61)))</f>
        <v>.</v>
      </c>
      <c r="F61" s="430" t="str">
        <f>IF(ISERROR(SEARCH($F$3,C61)),".",IF(AB61="","",IF(ISERROR(SEARCH($F$2,Séquences!$W$44)),"",AB61))&amp;" "&amp;IF(AC61="","",IF(ISERROR(SEARCH($F$2,Séquences!$W$88)),"",AC61))&amp;" "&amp;IF(AD61="","",IF(ISERROR(SEARCH($F$2,Séquences!$W$131)),"",AD61))&amp;" "&amp;IF(AE61="","",IF(ISERROR(SEARCH($F$2,Séquences!$W$175)),"",AE61))&amp;" "&amp;IF(AF61="","",IF(ISERROR(SEARCH($F$2,Séquences!$W$263)),"",AF61))&amp;" "&amp;IF(AG61="","",IF(ISERROR(SEARCH($F$2,Séquences!$W$263)),"",AG61))&amp;" "&amp;IF(AH61="","",IF(ISERROR(SEARCH($F$2,Séquences!$W$349)),"",AH61))&amp;" "&amp;IF(AI61="","",IF(ISERROR(SEARCH($F$2,Séquences!$W$392)),"",AI61))&amp;" "&amp;IF(AJ61="","",IF(ISERROR(SEARCH($F$2,Séquences!$W$435)),"",AJ61)))</f>
        <v>.</v>
      </c>
      <c r="G61" s="430" t="str">
        <f>IF(ISERROR(SEARCH($G$3,C61)),".",IF(AB61="","",IF(ISERROR(SEARCH($G$2,Séquences!$W$44)),"",AB61))&amp;" "&amp;IF(AC61="","",IF(ISERROR(SEARCH($G$2,Séquences!$W$88)),"",AC61))&amp;" "&amp;IF(AD61="","",IF(ISERROR(SEARCH($G$2,Séquences!$W$131)),"",AD61))&amp;" "&amp;IF(AE61="","",IF(ISERROR(SEARCH($G$2,Séquences!$W$175)),"",AE61))&amp;" "&amp;IF(AF61="","",IF(ISERROR(SEARCH($G$2,Séquences!$W$263)),"",AF61))&amp;" "&amp;IF(AG61="","",IF(ISERROR(SEARCH($G$2,Séquences!$W$263)),"",AG61))&amp;" "&amp;IF(AH61="","",IF(ISERROR(SEARCH($G$2,Séquences!$W$349)),"",AH61))&amp;" "&amp;IF(AI61="","",IF(ISERROR(SEARCH($G$2,Séquences!$W$392)),"",AI61))&amp;" "&amp;IF(AJ61="","",IF(ISERROR(SEARCH($G$2,Séquences!$W$435)),"",AJ61)))</f>
        <v>.</v>
      </c>
      <c r="H61" s="430" t="str">
        <f>IF(ISERROR(SEARCH($H$3,C61)),".",IF(AB61="","",IF(ISERROR(SEARCH($H$2,Séquences!$W$44)),"",AB61))&amp;" "&amp;IF(AC61="","",IF(ISERROR(SEARCH($H$2,Séquences!$W$88)),"",AC61))&amp;" "&amp;IF(AD61="","",IF(ISERROR(SEARCH($H$2,Séquences!$W$131)),"",AD61))&amp;" "&amp;IF(AE61="","",IF(ISERROR(SEARCH($H$2,Séquences!$W$175)),"",AE61))&amp;" "&amp;IF(AF61="","",IF(ISERROR(SEARCH($H$2,Séquences!$W$263)),"",AF61))&amp;" "&amp;IF(AG61="","",IF(ISERROR(SEARCH($H$2,Séquences!$W$263)),"",AG61))&amp;" "&amp;IF(AH61="","",IF(ISERROR(SEARCH($H$2,Séquences!$W$349)),"",AH61))&amp;" "&amp;IF(AI61="","",IF(ISERROR(SEARCH($H$2,Séquences!$W$392)),"",AI61))&amp;" "&amp;IF(AJ61="","",IF(ISERROR(SEARCH($H$2,Séquences!$W$435)),"",AJ61)))</f>
        <v>.</v>
      </c>
      <c r="I61" s="431" t="str">
        <f>IF(ISERROR(SEARCH($I$3,C61)),".",IF(AB61="","",IF(ISERROR(SEARCH($I$2,Séquences!$W$44)),"",AB61))&amp;" "&amp;IF(AC61="","",IF(ISERROR(SEARCH($I$2,Séquences!$W$88)),"",AC61))&amp;" "&amp;IF(AD61="","",IF(ISERROR(SEARCH($I$2,Séquences!$W$131)),"",AD61))&amp;" "&amp;IF(AE61="","",IF(ISERROR(SEARCH($I$2,Séquences!$W$175)),"",AE61))&amp;" "&amp;IF(AF61="","",IF(ISERROR(SEARCH($I$2,Séquences!$W$263)),"",AF61))&amp;" "&amp;IF(AG61="","",IF(ISERROR(SEARCH($I$2,Séquences!$W$263)),"",AG61))&amp;" "&amp;IF(AH61="","",IF(ISERROR(SEARCH($I$2,Séquences!$W$349)),"",AH61))&amp;" "&amp;IF(AI61="","",IF(ISERROR(SEARCH($I$2,Séquences!$W$392)),"",AI61))&amp;" "&amp;IF(AJ61="","",IF(ISERROR(SEARCH($I$2,Séquences!$W$435)),"",AJ61)))</f>
        <v>.</v>
      </c>
      <c r="J61" s="365" t="str">
        <f>IF(ISERROR(SEARCH($J$3,C61)),".",IF(AB61="","",IF(ISERROR(SEARCH($J$2,Séquences!$W$44)),"",AB61))&amp;" "&amp;IF(AC61="","",IF(ISERROR(SEARCH($J$2,Séquences!$W$88)),"",AC61))&amp;" "&amp;IF(AD61="","",IF(ISERROR(SEARCH($J$2,Séquences!$W$131)),"",AD61))&amp;" "&amp;IF(AE61="","",IF(ISERROR(SEARCH($J$2,Séquences!$W$175)),"",AE61))&amp;" "&amp;IF(AF61="","",IF(ISERROR(SEARCH($J$2,Séquences!$W$263)),"",AF61))&amp;" "&amp;IF(AG61="","",IF(ISERROR(SEARCH($J$2,Séquences!$W$263)),"",AG61))&amp;" "&amp;IF(AH61="","",IF(ISERROR(SEARCH($J$2,Séquences!$W$349)),"",AH61))&amp;" "&amp;IF(AI61="","",IF(ISERROR(SEARCH($J$2,Séquences!$W$392)),"",AI61))&amp;" "&amp;IF(AJ61="","",IF(ISERROR(SEARCH($J$2,Séquences!$W$435)),"",AJ61)))</f>
        <v>.</v>
      </c>
      <c r="K61" s="430" t="str">
        <f>IF(ISERROR(SEARCH($K$3,C61)),".",IF(AB61="","",IF(ISERROR(SEARCH($K$2,Séquences!$W$44)),"",AB61))&amp;" "&amp;IF(AC61="","",IF(ISERROR(SEARCH($K$2,Séquences!$W$88)),"",AC61))&amp;" "&amp;IF(AD61="","",IF(ISERROR(SEARCH($K$2,Séquences!$W$131)),"",AD61))&amp;" "&amp;IF(AE61="","",IF(ISERROR(SEARCH($K$2,Séquences!$W$175)),"",AE61))&amp;" "&amp;IF(AF61="","",IF(ISERROR(SEARCH($K$2,Séquences!$W$263)),"",AF61))&amp;" "&amp;IF(AG61="","",IF(ISERROR(SEARCH($K$2,Séquences!$W$263)),"",AG61))&amp;" "&amp;IF(AH61="","",IF(ISERROR(SEARCH($K$2,Séquences!$W$349)),"",AH61))&amp;" "&amp;IF(AI61="","",IF(ISERROR(SEARCH($K$2,Séquences!$W$392)),"",AI61))&amp;" "&amp;IF(AJ61="","",IF(ISERROR(SEARCH($K$2,Séquences!$W$435)),"",AJ61)))</f>
        <v>.</v>
      </c>
      <c r="L61" s="430" t="str">
        <f>IF(ISERROR(SEARCH($L$3,C61)),".",IF(AB61="","",IF(ISERROR(SEARCH($L$2,Séquences!$W$44)),"",AB61))&amp;" "&amp;IF(AC61="","",IF(ISERROR(SEARCH($L$2,Séquences!$W$88)),"",AC61))&amp;" "&amp;IF(AD61="","",IF(ISERROR(SEARCH($L$2,Séquences!$W$131)),"",AD61))&amp;" "&amp;IF(AE61="","",IF(ISERROR(SEARCH($L$2,Séquences!$W$175)),"",AE61))&amp;" "&amp;IF(AF61="","",IF(ISERROR(SEARCH($L$2,Séquences!$W$263)),"",AF61))&amp;" "&amp;IF(AG61="","",IF(ISERROR(SEARCH($L$2,Séquences!$W$263)),"",AG61))&amp;" "&amp;IF(AH61="","",IF(ISERROR(SEARCH($L$2,Séquences!$W$349)),"",AH61))&amp;" "&amp;IF(AI61="","",IF(ISERROR(SEARCH($L$2,Séquences!$W$392)),"",AI61))&amp;" "&amp;IF(AJ61="","",IF(ISERROR(SEARCH($L$2,Séquences!$W$435)),"",AJ61)))</f>
        <v>.</v>
      </c>
      <c r="M61" s="431" t="str">
        <f>IF(ISERROR(SEARCH($M$3,C61)),".",IF(AB61="","",IF(ISERROR(SEARCH($M$2,Séquences!$W$44)),"",AB61))&amp;" "&amp;IF(AC61="","",IF(ISERROR(SEARCH($M$2,Séquences!$W$88)),"",AC61))&amp;" "&amp;IF(AD61="","",IF(ISERROR(SEARCH($M$2,Séquences!$W$131)),"",AD61))&amp;" "&amp;IF(AE61="","",IF(ISERROR(SEARCH($M$2,Séquences!$W$175)),"",AE61))&amp;" "&amp;IF(AF61="","",IF(ISERROR(SEARCH($M$2,Séquences!$W$263)),"",AF61))&amp;" "&amp;IF(AG61="","",IF(ISERROR(SEARCH($M$2,Séquences!$W$263)),"",AG61))&amp;" "&amp;IF(AH61="","",IF(ISERROR(SEARCH($M$2,Séquences!$W$349)),"",AH61))&amp;" "&amp;IF(AI61="","",IF(ISERROR(SEARCH($M$2,Séquences!$W$392)),"",AI61))&amp;" "&amp;IF(AJ61="","",IF(ISERROR(SEARCH($M$2,Séquences!$W$435)),"",AJ61)))</f>
        <v>.</v>
      </c>
      <c r="N61" s="365" t="str">
        <f>IF(ISERROR(SEARCH($N$3,C61)),".",IF(AB61="","",IF(ISERROR(SEARCH($N$2,Séquences!$W$44)),"",AB61))&amp;" "&amp;IF(AC61="","",IF(ISERROR(SEARCH($N$2,Séquences!$W$88)),"",AC61))&amp;" "&amp;IF(AD61="","",IF(ISERROR(SEARCH($N$2,Séquences!$W$131)),"",AD61))&amp;" "&amp;IF(AE61="","",IF(ISERROR(SEARCH($N$2,Séquences!$W$175)),"",AE61))&amp;" "&amp;IF(AF61="","",IF(ISERROR(SEARCH($N$2,Séquences!$W$263)),"",AF61))&amp;" "&amp;IF(AG61="","",IF(ISERROR(SEARCH($N$2,Séquences!$W$263)),"",AG61))&amp;" "&amp;IF(AH61="","",IF(ISERROR(SEARCH($N$2,Séquences!$W$349)),"",AH61))&amp;" "&amp;IF(AI61="","",IF(ISERROR(SEARCH($N$2,Séquences!$W$392)),"",AI61))&amp;" "&amp;IF(AJ61="","",IF(ISERROR(SEARCH($N$2,Séquences!$W$435)),"",AJ61)))</f>
        <v>.</v>
      </c>
      <c r="O61" s="430" t="str">
        <f>IF(ISERROR(SEARCH($O$3,C61)),".",IF(AB61="","",IF(ISERROR(SEARCH($O$2,Séquences!$W$44)),"",AB61))&amp;" "&amp;IF(AC61="","",IF(ISERROR(SEARCH($O$2,Séquences!$W$88)),"",AC61))&amp;" "&amp;IF(AD61="","",IF(ISERROR(SEARCH($O$2,Séquences!$W$131)),"",AD61))&amp;" "&amp;IF(AE61="","",IF(ISERROR(SEARCH($O$2,Séquences!$W$175)),"",AE61))&amp;" "&amp;IF(AF61="","",IF(ISERROR(SEARCH($O$2,Séquences!$W$263)),"",AF61))&amp;" "&amp;IF(AG61="","",IF(ISERROR(SEARCH($O$2,Séquences!$W$263)),"",AG61))&amp;" "&amp;IF(AH61="","",IF(ISERROR(SEARCH($O$2,Séquences!$W$349)),"",AH61))&amp;" "&amp;IF(AI61="","",IF(ISERROR(SEARCH($O$2,Séquences!$W$392)),"",AI61))&amp;" "&amp;IF(AJ61="","",IF(ISERROR(SEARCH($O$2,Séquences!$W$435)),"",AJ61)))</f>
        <v xml:space="preserve">        </v>
      </c>
      <c r="P61" s="430" t="str">
        <f>IF(ISERROR(SEARCH($P$3,C61)),".",IF(AB61="","",IF(ISERROR(SEARCH($P$2,Séquences!$W$44)),"",AB61))&amp;" "&amp;IF(AC61="","",IF(ISERROR(SEARCH($P$2,Séquences!$W$88)),"",AC61))&amp;" "&amp;IF(AD61="","",IF(ISERROR(SEARCH($P$2,Séquences!$W$131)),"",AD61))&amp;" "&amp;IF(AE61="","",IF(ISERROR(SEARCH($P$2,Séquences!$W$175)),"",AE61))&amp;" "&amp;IF(AF61="","",IF(ISERROR(SEARCH($P$2,Séquences!$W$263)),"",AF61))&amp;" "&amp;IF(AG61="","",IF(ISERROR(SEARCH($P$2,Séquences!$W$263)),"",AG61))&amp;" "&amp;IF(AH61="","",IF(ISERROR(SEARCH($P$2,Séquences!$W$349)),"",AH61))&amp;" "&amp;IF(AI61="","",IF(ISERROR(SEARCH($P$2,Séquences!$W$392)),"",AI61))&amp;" "&amp;IF(AJ61="","",IF(ISERROR(SEARCH($P$2,Séquences!$W$435)),"",AJ61)))</f>
        <v xml:space="preserve">        </v>
      </c>
      <c r="Q61" s="431" t="str">
        <f>IF(ISERROR(SEARCH($Q$3,C61)),".",IF(AB61="","",IF(ISERROR(SEARCH($Q$2,Séquences!$W$44)),"",AB61))&amp;" "&amp;IF(AC61="","",IF(ISERROR(SEARCH($Q$2,Séquences!$W$88)),"",AC61))&amp;" "&amp;IF(AD61="","",IF(ISERROR(SEARCH($Q$2,Séquences!$W$131)),"",AD61))&amp;" "&amp;IF(AE61="","",IF(ISERROR(SEARCH($Q$2,Séquences!$W$175)),"",AE61))&amp;" "&amp;IF(AF61="","",IF(ISERROR(SEARCH($Q$2,Séquences!$W$263)),"",AF61))&amp;" "&amp;IF(AG61="","",IF(ISERROR(SEARCH($Q$2,Séquences!$W$263)),"",AG61))&amp;" "&amp;IF(AH61="","",IF(ISERROR(SEARCH($Q$2,Séquences!$W$349)),"",AH61))&amp;" "&amp;IF(AI61="","",IF(ISERROR(SEARCH($Q$2,Séquences!$W$392)),"",AI61))&amp;" "&amp;IF(AJ61="","",IF(ISERROR(SEARCH($Q$2,Séquences!$W$435)),"",AJ61)))</f>
        <v>.</v>
      </c>
      <c r="R61" s="365" t="str">
        <f>IF(ISERROR(SEARCH($R$3,C61)),".",IF(AB61="","",IF(ISERROR(SEARCH($R$2,Séquences!$W$44)),"",AB61))&amp;" "&amp;IF(AC61="","",IF(ISERROR(SEARCH($R$2,Séquences!$W$88)),"",AC61))&amp;" "&amp;IF(AD61="","",IF(ISERROR(SEARCH($R$2,Séquences!$W$131)),"",AD61))&amp;" "&amp;IF(AE61="","",IF(ISERROR(SEARCH($R$2,Séquences!$W$175)),"",AE61))&amp;" "&amp;IF(AF61="","",IF(ISERROR(SEARCH($R$2,Séquences!$W$263)),"",AF61))&amp;" "&amp;IF(AG61="","",IF(ISERROR(SEARCH($R$2,Séquences!$W$263)),"",AG61))&amp;" "&amp;IF(AH61="","",IF(ISERROR(SEARCH($R$2,Séquences!$W$349)),"",AH61))&amp;" "&amp;IF(AI61="","",IF(ISERROR(SEARCH($R$2,Séquences!$W$392)),"",AI61))&amp;" "&amp;IF(AJ61="","",IF(ISERROR(SEARCH($R$2,Séquences!$W$435)),"",AJ61)))</f>
        <v>.</v>
      </c>
      <c r="S61" s="430" t="str">
        <f>IF(ISERROR(SEARCH($S$3,C61)),".",IF(AB61="","",IF(ISERROR(SEARCH($S$2,Séquences!$W$44)),"",AB61))&amp;" "&amp;IF(AC61="","",IF(ISERROR(SEARCH($S$2,Séquences!$W$88)),"",AC61))&amp;" "&amp;IF(AD61="","",IF(ISERROR(SEARCH($S$2,Séquences!$W$131)),"",AD61))&amp;" "&amp;IF(AE61="","",IF(ISERROR(SEARCH($S$2,Séquences!$W$175)),"",AE61))&amp;" "&amp;IF(AF61="","",IF(ISERROR(SEARCH($S$2,Séquences!$W$263)),"",AF61))&amp;" "&amp;IF(AG61="","",IF(ISERROR(SEARCH($S$2,Séquences!$W$263)),"",AG61))&amp;" "&amp;IF(AH61="","",IF(ISERROR(SEARCH($S$2,Séquences!$W$349)),"",AH61))&amp;" "&amp;IF(AI61="","",IF(ISERROR(SEARCH($S$2,Séquences!$W$392)),"",AI61))&amp;" "&amp;IF(AJ61="","",IF(ISERROR(SEARCH($S$2,Séquences!$W$435)),"",AJ61)))</f>
        <v>.</v>
      </c>
      <c r="T61" s="431" t="str">
        <f>IF(ISERROR(SEARCH($T$3,C61)),".",IF(AB61="","",IF(ISERROR(SEARCH($T$2,Séquences!$W$44)),"",AB61))&amp;" "&amp;IF(AC61="","",IF(ISERROR(SEARCH($T$2,Séquences!$W$88)),"",AC61))&amp;" "&amp;IF(AD61="","",IF(ISERROR(SEARCH($T$2,Séquences!$W$131)),"",AD61))&amp;" "&amp;IF(AE61="","",IF(ISERROR(SEARCH($T$2,Séquences!$W$175)),"",AE61))&amp;" "&amp;IF(AF61="","",IF(ISERROR(SEARCH($T$2,Séquences!$W$263)),"",AF61))&amp;" "&amp;IF(AG61="","",IF(ISERROR(SEARCH($T$2,Séquences!$W$263)),"",AG61))&amp;" "&amp;IF(AH61="","",IF(ISERROR(SEARCH($T$2,Séquences!$W$349)),"",AH61))&amp;" "&amp;IF(AI61="","",IF(ISERROR(SEARCH($T$2,Séquences!$W$392)),"",AI61))&amp;" "&amp;IF(AJ61="","",IF(ISERROR(SEARCH($T$2,Séquences!$W$435)),"",AJ61)))</f>
        <v>.</v>
      </c>
      <c r="U61" s="365" t="str">
        <f>IF(ISERROR(SEARCH($U$3,C61)),".",IF(AB61="","",IF(ISERROR(SEARCH($U$2,Séquences!$W$44)),"",AB61))&amp;" "&amp;IF(AC61="","",IF(ISERROR(SEARCH($U$2,Séquences!$W$88)),"",AC61))&amp;" "&amp;IF(AD61="","",IF(ISERROR(SEARCH($U$2,Séquences!$W$131)),"",AD61))&amp;" "&amp;IF(AE61="","",IF(ISERROR(SEARCH($U$2,Séquences!$W$175)),"",AE61))&amp;" "&amp;IF(AF61="","",IF(ISERROR(SEARCH($U$2,Séquences!$W$263)),"",AF61))&amp;" "&amp;IF(AG61="","",IF(ISERROR(SEARCH($U$2,Séquences!$W$263)),"",AG61))&amp;" "&amp;IF(AH61="","",IF(ISERROR(SEARCH($U$2,Séquences!$W$349)),"",AH61))&amp;" "&amp;IF(AI61="","",IF(ISERROR(SEARCH($U$2,Séquences!$W$392)),"",AI61))&amp;" "&amp;IF(AJ61="","",IF(ISERROR(SEARCH($U$2,Séquences!$W$435)),"",AJ61)))</f>
        <v>.</v>
      </c>
      <c r="V61" s="430" t="str">
        <f>IF(ISERROR(SEARCH($V$3,C61)),".",IF(AB61="","",IF(ISERROR(SEARCH($V$2,Séquences!$W$44)),"",AB61))&amp;" "&amp;IF(AC61="","",IF(ISERROR(SEARCH($V$2,Séquences!$W$88)),"",AC61))&amp;" "&amp;IF(AD61="","",IF(ISERROR(SEARCH($V$2,Séquences!$W$131)),"",AD61))&amp;" "&amp;IF(AE61="","",IF(ISERROR(SEARCH($V$2,Séquences!$W$175)),"",AE61))&amp;" "&amp;IF(AF61="","",IF(ISERROR(SEARCH($V$2,Séquences!$W$263)),"",AF61))&amp;" "&amp;IF(AG61="","",IF(ISERROR(SEARCH($V$2,Séquences!$W$263)),"",AG61))&amp;" "&amp;IF(AH61="","",IF(ISERROR(SEARCH($V$2,Séquences!$W$349)),"",AH61))&amp;" "&amp;IF(AI61="","",IF(ISERROR(SEARCH($V$2,Séquences!$W$392)),"",AI61))&amp;" "&amp;IF(AJ61="","",IF(ISERROR(SEARCH($V$2,Séquences!$W$435)),"",AJ61)))</f>
        <v>.</v>
      </c>
      <c r="W61" s="431" t="str">
        <f>IF(ISERROR(SEARCH($W$3,C61)),".",IF(AB61="","",IF(ISERROR(SEARCH($W$2,Séquences!$W$44)),"",AB61))&amp;" "&amp;IF(AC61="","",IF(ISERROR(SEARCH($W$2,Séquences!$W$88)),"",AC61))&amp;" "&amp;IF(AD61="","",IF(ISERROR(SEARCH($W$2,Séquences!$W$131)),"",AD61))&amp;" "&amp;IF(AE61="","",IF(ISERROR(SEARCH($W$2,Séquences!$W$175)),"",AE61))&amp;" "&amp;IF(AF61="","",IF(ISERROR(SEARCH($W$2,Séquences!$W$263)),"",AF61))&amp;" "&amp;IF(AG61="","",IF(ISERROR(SEARCH($W$2,Séquences!$W$263)),"",AG61))&amp;" "&amp;IF(AH61="","",IF(ISERROR(SEARCH($W$2,Séquences!$W$349)),"",AH61))&amp;" "&amp;IF(AI61="","",IF(ISERROR(SEARCH($W$2,Séquences!$W$392)),"",AI61))&amp;" "&amp;IF(AJ61="","",IF(ISERROR(SEARCH($W$2,Séquences!$W$435)),"",AJ61)))</f>
        <v>.</v>
      </c>
      <c r="X61" s="365" t="str">
        <f>IF(ISERROR(SEARCH($X$3,C61)),".",IF(AB61="","",IF(ISERROR(SEARCH($X$2,Séquences!$W$44)),"",AB61))&amp;" "&amp;IF(AC61="","",IF(ISERROR(SEARCH($X$2,Séquences!$W$88)),"",AC61))&amp;" "&amp;IF(AD61="","",IF(ISERROR(SEARCH($X$2,Séquences!$W$131)),"",AD61))&amp;" "&amp;IF(AE61="","",IF(ISERROR(SEARCH($X$2,Séquences!$W$175)),"",AE61))&amp;" "&amp;IF(AF61="","",IF(ISERROR(SEARCH($X$2,Séquences!$W$263)),"",AF61))&amp;" "&amp;IF(AG61="","",IF(ISERROR(SEARCH($X$2,Séquences!$W$263)),"",AG61))&amp;" "&amp;IF(AH61="","",IF(ISERROR(SEARCH($X$2,Séquences!$W$349)),"",AH61))&amp;" "&amp;IF(AI61="","",IF(ISERROR(SEARCH($X$2,Séquences!$W$392)),"",AI61))&amp;" "&amp;IF(AJ61="","",IF(ISERROR(SEARCH($X$2,Séquences!$W$435)),"",AJ61)))</f>
        <v>.</v>
      </c>
      <c r="Y61" s="430" t="str">
        <f>IF(ISERROR(SEARCH($Y$3,C61)),".",IF(AB61="","",IF(ISERROR(SEARCH($Y$2,Séquences!$W$44)),"",AB61))&amp;" "&amp;IF(AC61="","",IF(ISERROR(SEARCH($Y$2,Séquences!$W$88)),"",AC61))&amp;" "&amp;IF(AD61="","",IF(ISERROR(SEARCH($Y$2,Séquences!$W$131)),"",AD61))&amp;" "&amp;IF(AE61="","",IF(ISERROR(SEARCH($Y$2,Séquences!$W$175)),"",AE61))&amp;" "&amp;IF(AF61="","",IF(ISERROR(SEARCH($Y$2,Séquences!$W$219)),"",AF61))&amp;" "&amp;IF(AG61="","",IF(ISERROR(SEARCH($Y$2,Séquences!$W$263)),"",AG61))&amp;" "&amp;IF(AH61="","",IF(ISERROR(SEARCH($Y$2,Séquences!$W$306)),"",AH61))&amp;" "&amp;IF(AI61="","",IF(ISERROR(SEARCH($Y$2,Séquences!$W$349)),"",AI61))&amp;" "&amp;IF(AJ61="","",IF(ISERROR(SEARCH($Y$2,Séquences!$W$392)),"",AJ61))&amp;" "&amp;IF(AK61="","",IF(ISERROR(SEARCH($Y$2,Séquences!$W$435)),"",AK61)))</f>
        <v xml:space="preserve">         </v>
      </c>
      <c r="Z61" s="430" t="str">
        <f>IF(ISERROR(SEARCH($Z$3,C61)),".",IF(AB61="","",IF(ISERROR(SEARCH($Z$2,Séquences!$W$44)),"",AB61))&amp;" "&amp;IF(AC61="","",IF(ISERROR(SEARCH($Z$2,Séquences!$W$88)),"",AC61))&amp;" "&amp;IF(AD61="","",IF(ISERROR(SEARCH($Z$2,Séquences!$W$131)),"",AD61))&amp;" "&amp;IF(AE61="","",IF(ISERROR(SEARCH($Z$2,Séquences!$W$175)),"",AE61))&amp;" "&amp;IF(AF61="","",IF(ISERROR(SEARCH($Z$2,Séquences!$W$263)),"",AF61))&amp;" "&amp;IF(AG61="","",IF(ISERROR(SEARCH($Z$2,Séquences!$W$263)),"",AG61))&amp;" "&amp;IF(AH61="","",IF(ISERROR(SEARCH($Z$2,Séquences!$W$349)),"",AH61))&amp;" "&amp;IF(AI61="","",IF(ISERROR(SEARCH($Z$2,Séquences!$W$392)),"",AI61))&amp;" "&amp;IF(AJ61="","",IF(ISERROR(SEARCH($Z$2,Séquences!$W$435)),"",AJ61)))</f>
        <v xml:space="preserve">        </v>
      </c>
      <c r="AA61" s="206">
        <f t="shared" si="4"/>
        <v>22</v>
      </c>
      <c r="AB61" s="207" t="str">
        <f>IF(ISERROR(SEARCH($A$53,Séquences!$W$44)),"",IF(ISERROR(SEARCH(A61,Séquences!$W$44)),"",Séquences!$X$44))</f>
        <v/>
      </c>
      <c r="AC61" s="207" t="str">
        <f>IF(ISERROR(SEARCH($A$56,Séquences!$W$88)),"",IF(ISERROR(SEARCH(A61,Séquences!$W$88)),"",Séquences!$X$88))</f>
        <v/>
      </c>
      <c r="AD61" s="207" t="str">
        <f>IF(ISERROR(SEARCH($A$56,Séquences!$W$131)),"",IF(ISERROR(SEARCH(A61,Séquences!$W$131)),"",Séquences!$X$131))</f>
        <v/>
      </c>
      <c r="AE61" s="207" t="str">
        <f>IF(ISERROR(SEARCH($A$56,Séquences!$W$175)),"",IF(ISERROR(SEARCH(A61,Séquences!$W$175)),"",Séquences!$X$175))</f>
        <v/>
      </c>
      <c r="AF61" s="207" t="str">
        <f>IF(ISERROR(SEARCH($A$56,Séquences!$W$263)),"",IF(ISERROR(SEARCH(A61,Séquences!$W$263)),"",Séquences!$X$263))</f>
        <v/>
      </c>
      <c r="AG61" s="207" t="str">
        <f>IF(ISERROR(SEARCH($A$56,Séquences!$W$263)),"",IF(ISERROR(SEARCH(A61,Séquences!$W$263)),"",Séquences!$X$326))</f>
        <v/>
      </c>
      <c r="AH61" s="207" t="str">
        <f>IF(ISERROR(SEARCH($A$56,Séquences!$W$349)),"",IF(ISERROR(SEARCH(A61,Séquences!$W$349)),"",Séquences!$X$349))</f>
        <v/>
      </c>
      <c r="AI61" s="207" t="str">
        <f>IF(ISERROR(SEARCH($A$56,Séquences!$W$392)),"",IF(ISERROR(SEARCH(A61,Séquences!$W$392)),"",Séquences!$X$392))</f>
        <v/>
      </c>
      <c r="AJ61" s="207" t="str">
        <f>IF(ISERROR(SEARCH($A$56,Séquences!$W$435)),"",IF(ISERROR(SEARCH(B61,Séquences!$W$435)),"",Séquences!$X$435))</f>
        <v/>
      </c>
    </row>
    <row r="62" spans="1:368" ht="39" customHeight="1">
      <c r="A62" s="210" t="s">
        <v>839</v>
      </c>
      <c r="B62" s="209" t="s">
        <v>838</v>
      </c>
      <c r="C62" s="340" t="str">
        <f>'Objectifs et Compétences'!I56</f>
        <v xml:space="preserve">3.4. / 5.3. / 6.1. / 6.2. </v>
      </c>
      <c r="D62" s="208" t="s">
        <v>835</v>
      </c>
      <c r="E62" s="429" t="str">
        <f>IF(ISERROR(SEARCH($E$3,C62)),".",IF(AB62="","",IF(ISERROR(SEARCH($E$2,Séquences!$W$44)),"",AB62))&amp;" "&amp;IF(AC62="","",IF(ISERROR(SEARCH($E$2,Séquences!$W$88)),"",AC62))&amp;" "&amp;IF(AD62="","",IF(ISERROR(SEARCH($E$2,Séquences!$W$131)),"",AD62))&amp;" "&amp;IF(AE62="","",IF(ISERROR(SEARCH($E$2,Séquences!$W$175)),"",AE62))&amp;" "&amp;IF(AF62="","",IF(ISERROR(SEARCH($E$2,Séquences!$W$263)),"",AF62))&amp;" "&amp;IF(AG62="","",IF(ISERROR(SEARCH($E$2,Séquences!$W$263)),"",AG62))&amp;" "&amp;IF(AH62="","",IF(ISERROR(SEARCH($E$2,Séquences!$W$349)),"",AH62))&amp;" "&amp;IF(AI62="","",IF(ISERROR(SEARCH($E$2,Séquences!$W$392)),"",AI62))&amp;" "&amp;IF(AJ62="","",IF(ISERROR(SEARCH($E$2,Séquences!$W$435)),"",AJ62)))</f>
        <v>.</v>
      </c>
      <c r="F62" s="430" t="str">
        <f>IF(ISERROR(SEARCH($F$3,C62)),".",IF(AB62="","",IF(ISERROR(SEARCH($F$2,Séquences!$W$44)),"",AB62))&amp;" "&amp;IF(AC62="","",IF(ISERROR(SEARCH($F$2,Séquences!$W$88)),"",AC62))&amp;" "&amp;IF(AD62="","",IF(ISERROR(SEARCH($F$2,Séquences!$W$131)),"",AD62))&amp;" "&amp;IF(AE62="","",IF(ISERROR(SEARCH($F$2,Séquences!$W$175)),"",AE62))&amp;" "&amp;IF(AF62="","",IF(ISERROR(SEARCH($F$2,Séquences!$W$263)),"",AF62))&amp;" "&amp;IF(AG62="","",IF(ISERROR(SEARCH($F$2,Séquences!$W$263)),"",AG62))&amp;" "&amp;IF(AH62="","",IF(ISERROR(SEARCH($F$2,Séquences!$W$349)),"",AH62))&amp;" "&amp;IF(AI62="","",IF(ISERROR(SEARCH($F$2,Séquences!$W$392)),"",AI62))&amp;" "&amp;IF(AJ62="","",IF(ISERROR(SEARCH($F$2,Séquences!$W$435)),"",AJ62)))</f>
        <v>.</v>
      </c>
      <c r="G62" s="430" t="str">
        <f>IF(ISERROR(SEARCH($G$3,C62)),".",IF(AB62="","",IF(ISERROR(SEARCH($G$2,Séquences!$W$44)),"",AB62))&amp;" "&amp;IF(AC62="","",IF(ISERROR(SEARCH($G$2,Séquences!$W$88)),"",AC62))&amp;" "&amp;IF(AD62="","",IF(ISERROR(SEARCH($G$2,Séquences!$W$131)),"",AD62))&amp;" "&amp;IF(AE62="","",IF(ISERROR(SEARCH($G$2,Séquences!$W$175)),"",AE62))&amp;" "&amp;IF(AF62="","",IF(ISERROR(SEARCH($G$2,Séquences!$W$263)),"",AF62))&amp;" "&amp;IF(AG62="","",IF(ISERROR(SEARCH($G$2,Séquences!$W$263)),"",AG62))&amp;" "&amp;IF(AH62="","",IF(ISERROR(SEARCH($G$2,Séquences!$W$349)),"",AH62))&amp;" "&amp;IF(AI62="","",IF(ISERROR(SEARCH($G$2,Séquences!$W$392)),"",AI62))&amp;" "&amp;IF(AJ62="","",IF(ISERROR(SEARCH($G$2,Séquences!$W$435)),"",AJ62)))</f>
        <v>.</v>
      </c>
      <c r="H62" s="430" t="str">
        <f>IF(ISERROR(SEARCH($H$3,C62)),".",IF(AB62="","",IF(ISERROR(SEARCH($H$2,Séquences!$W$44)),"",AB62))&amp;" "&amp;IF(AC62="","",IF(ISERROR(SEARCH($H$2,Séquences!$W$88)),"",AC62))&amp;" "&amp;IF(AD62="","",IF(ISERROR(SEARCH($H$2,Séquences!$W$131)),"",AD62))&amp;" "&amp;IF(AE62="","",IF(ISERROR(SEARCH($H$2,Séquences!$W$175)),"",AE62))&amp;" "&amp;IF(AF62="","",IF(ISERROR(SEARCH($H$2,Séquences!$W$263)),"",AF62))&amp;" "&amp;IF(AG62="","",IF(ISERROR(SEARCH($H$2,Séquences!$W$263)),"",AG62))&amp;" "&amp;IF(AH62="","",IF(ISERROR(SEARCH($H$2,Séquences!$W$349)),"",AH62))&amp;" "&amp;IF(AI62="","",IF(ISERROR(SEARCH($H$2,Séquences!$W$392)),"",AI62))&amp;" "&amp;IF(AJ62="","",IF(ISERROR(SEARCH($H$2,Séquences!$W$435)),"",AJ62)))</f>
        <v>.</v>
      </c>
      <c r="I62" s="431" t="str">
        <f>IF(ISERROR(SEARCH($I$3,C62)),".",IF(AB62="","",IF(ISERROR(SEARCH($I$2,Séquences!$W$44)),"",AB62))&amp;" "&amp;IF(AC62="","",IF(ISERROR(SEARCH($I$2,Séquences!$W$88)),"",AC62))&amp;" "&amp;IF(AD62="","",IF(ISERROR(SEARCH($I$2,Séquences!$W$131)),"",AD62))&amp;" "&amp;IF(AE62="","",IF(ISERROR(SEARCH($I$2,Séquences!$W$175)),"",AE62))&amp;" "&amp;IF(AF62="","",IF(ISERROR(SEARCH($I$2,Séquences!$W$263)),"",AF62))&amp;" "&amp;IF(AG62="","",IF(ISERROR(SEARCH($I$2,Séquences!$W$263)),"",AG62))&amp;" "&amp;IF(AH62="","",IF(ISERROR(SEARCH($I$2,Séquences!$W$349)),"",AH62))&amp;" "&amp;IF(AI62="","",IF(ISERROR(SEARCH($I$2,Séquences!$W$392)),"",AI62))&amp;" "&amp;IF(AJ62="","",IF(ISERROR(SEARCH($I$2,Séquences!$W$435)),"",AJ62)))</f>
        <v>.</v>
      </c>
      <c r="J62" s="365" t="str">
        <f>IF(ISERROR(SEARCH($J$3,C62)),".",IF(AB62="","",IF(ISERROR(SEARCH($J$2,Séquences!$W$44)),"",AB62))&amp;" "&amp;IF(AC62="","",IF(ISERROR(SEARCH($J$2,Séquences!$W$88)),"",AC62))&amp;" "&amp;IF(AD62="","",IF(ISERROR(SEARCH($J$2,Séquences!$W$131)),"",AD62))&amp;" "&amp;IF(AE62="","",IF(ISERROR(SEARCH($J$2,Séquences!$W$175)),"",AE62))&amp;" "&amp;IF(AF62="","",IF(ISERROR(SEARCH($J$2,Séquences!$W$263)),"",AF62))&amp;" "&amp;IF(AG62="","",IF(ISERROR(SEARCH($J$2,Séquences!$W$263)),"",AG62))&amp;" "&amp;IF(AH62="","",IF(ISERROR(SEARCH($J$2,Séquences!$W$349)),"",AH62))&amp;" "&amp;IF(AI62="","",IF(ISERROR(SEARCH($J$2,Séquences!$W$392)),"",AI62))&amp;" "&amp;IF(AJ62="","",IF(ISERROR(SEARCH($J$2,Séquences!$W$435)),"",AJ62)))</f>
        <v>.</v>
      </c>
      <c r="K62" s="430" t="str">
        <f>IF(ISERROR(SEARCH($K$3,C62)),".",IF(AB62="","",IF(ISERROR(SEARCH($K$2,Séquences!$W$44)),"",AB62))&amp;" "&amp;IF(AC62="","",IF(ISERROR(SEARCH($K$2,Séquences!$W$88)),"",AC62))&amp;" "&amp;IF(AD62="","",IF(ISERROR(SEARCH($K$2,Séquences!$W$131)),"",AD62))&amp;" "&amp;IF(AE62="","",IF(ISERROR(SEARCH($K$2,Séquences!$W$175)),"",AE62))&amp;" "&amp;IF(AF62="","",IF(ISERROR(SEARCH($K$2,Séquences!$W$263)),"",AF62))&amp;" "&amp;IF(AG62="","",IF(ISERROR(SEARCH($K$2,Séquences!$W$263)),"",AG62))&amp;" "&amp;IF(AH62="","",IF(ISERROR(SEARCH($K$2,Séquences!$W$349)),"",AH62))&amp;" "&amp;IF(AI62="","",IF(ISERROR(SEARCH($K$2,Séquences!$W$392)),"",AI62))&amp;" "&amp;IF(AJ62="","",IF(ISERROR(SEARCH($K$2,Séquences!$W$435)),"",AJ62)))</f>
        <v>.</v>
      </c>
      <c r="L62" s="430" t="str">
        <f>IF(ISERROR(SEARCH($L$3,C62)),".",IF(AB62="","",IF(ISERROR(SEARCH($L$2,Séquences!$W$44)),"",AB62))&amp;" "&amp;IF(AC62="","",IF(ISERROR(SEARCH($L$2,Séquences!$W$88)),"",AC62))&amp;" "&amp;IF(AD62="","",IF(ISERROR(SEARCH($L$2,Séquences!$W$131)),"",AD62))&amp;" "&amp;IF(AE62="","",IF(ISERROR(SEARCH($L$2,Séquences!$W$175)),"",AE62))&amp;" "&amp;IF(AF62="","",IF(ISERROR(SEARCH($L$2,Séquences!$W$263)),"",AF62))&amp;" "&amp;IF(AG62="","",IF(ISERROR(SEARCH($L$2,Séquences!$W$263)),"",AG62))&amp;" "&amp;IF(AH62="","",IF(ISERROR(SEARCH($L$2,Séquences!$W$349)),"",AH62))&amp;" "&amp;IF(AI62="","",IF(ISERROR(SEARCH($L$2,Séquences!$W$392)),"",AI62))&amp;" "&amp;IF(AJ62="","",IF(ISERROR(SEARCH($L$2,Séquences!$W$435)),"",AJ62)))</f>
        <v>.</v>
      </c>
      <c r="M62" s="431" t="str">
        <f>IF(ISERROR(SEARCH($M$3,C62)),".",IF(AB62="","",IF(ISERROR(SEARCH($M$2,Séquences!$W$44)),"",AB62))&amp;" "&amp;IF(AC62="","",IF(ISERROR(SEARCH($M$2,Séquences!$W$88)),"",AC62))&amp;" "&amp;IF(AD62="","",IF(ISERROR(SEARCH($M$2,Séquences!$W$131)),"",AD62))&amp;" "&amp;IF(AE62="","",IF(ISERROR(SEARCH($M$2,Séquences!$W$175)),"",AE62))&amp;" "&amp;IF(AF62="","",IF(ISERROR(SEARCH($M$2,Séquences!$W$263)),"",AF62))&amp;" "&amp;IF(AG62="","",IF(ISERROR(SEARCH($M$2,Séquences!$W$263)),"",AG62))&amp;" "&amp;IF(AH62="","",IF(ISERROR(SEARCH($M$2,Séquences!$W$349)),"",AH62))&amp;" "&amp;IF(AI62="","",IF(ISERROR(SEARCH($M$2,Séquences!$W$392)),"",AI62))&amp;" "&amp;IF(AJ62="","",IF(ISERROR(SEARCH($M$2,Séquences!$W$435)),"",AJ62)))</f>
        <v>.</v>
      </c>
      <c r="N62" s="365" t="str">
        <f>IF(ISERROR(SEARCH($N$3,C62)),".",IF(AB62="","",IF(ISERROR(SEARCH($N$2,Séquences!$W$44)),"",AB62))&amp;" "&amp;IF(AC62="","",IF(ISERROR(SEARCH($N$2,Séquences!$W$88)),"",AC62))&amp;" "&amp;IF(AD62="","",IF(ISERROR(SEARCH($N$2,Séquences!$W$131)),"",AD62))&amp;" "&amp;IF(AE62="","",IF(ISERROR(SEARCH($N$2,Séquences!$W$175)),"",AE62))&amp;" "&amp;IF(AF62="","",IF(ISERROR(SEARCH($N$2,Séquences!$W$263)),"",AF62))&amp;" "&amp;IF(AG62="","",IF(ISERROR(SEARCH($N$2,Séquences!$W$263)),"",AG62))&amp;" "&amp;IF(AH62="","",IF(ISERROR(SEARCH($N$2,Séquences!$W$349)),"",AH62))&amp;" "&amp;IF(AI62="","",IF(ISERROR(SEARCH($N$2,Séquences!$W$392)),"",AI62))&amp;" "&amp;IF(AJ62="","",IF(ISERROR(SEARCH($N$2,Séquences!$W$435)),"",AJ62)))</f>
        <v>.</v>
      </c>
      <c r="O62" s="430" t="str">
        <f>IF(ISERROR(SEARCH($O$3,C62)),".",IF(AB62="","",IF(ISERROR(SEARCH($O$2,Séquences!$W$44)),"",AB62))&amp;" "&amp;IF(AC62="","",IF(ISERROR(SEARCH($O$2,Séquences!$W$88)),"",AC62))&amp;" "&amp;IF(AD62="","",IF(ISERROR(SEARCH($O$2,Séquences!$W$131)),"",AD62))&amp;" "&amp;IF(AE62="","",IF(ISERROR(SEARCH($O$2,Séquences!$W$175)),"",AE62))&amp;" "&amp;IF(AF62="","",IF(ISERROR(SEARCH($O$2,Séquences!$W$263)),"",AF62))&amp;" "&amp;IF(AG62="","",IF(ISERROR(SEARCH($O$2,Séquences!$W$263)),"",AG62))&amp;" "&amp;IF(AH62="","",IF(ISERROR(SEARCH($O$2,Séquences!$W$349)),"",AH62))&amp;" "&amp;IF(AI62="","",IF(ISERROR(SEARCH($O$2,Séquences!$W$392)),"",AI62))&amp;" "&amp;IF(AJ62="","",IF(ISERROR(SEARCH($O$2,Séquences!$W$435)),"",AJ62)))</f>
        <v>.</v>
      </c>
      <c r="P62" s="430" t="str">
        <f>IF(ISERROR(SEARCH($P$3,C62)),".",IF(AB62="","",IF(ISERROR(SEARCH($P$2,Séquences!$W$44)),"",AB62))&amp;" "&amp;IF(AC62="","",IF(ISERROR(SEARCH($P$2,Séquences!$W$88)),"",AC62))&amp;" "&amp;IF(AD62="","",IF(ISERROR(SEARCH($P$2,Séquences!$W$131)),"",AD62))&amp;" "&amp;IF(AE62="","",IF(ISERROR(SEARCH($P$2,Séquences!$W$175)),"",AE62))&amp;" "&amp;IF(AF62="","",IF(ISERROR(SEARCH($P$2,Séquences!$W$263)),"",AF62))&amp;" "&amp;IF(AG62="","",IF(ISERROR(SEARCH($P$2,Séquences!$W$263)),"",AG62))&amp;" "&amp;IF(AH62="","",IF(ISERROR(SEARCH($P$2,Séquences!$W$349)),"",AH62))&amp;" "&amp;IF(AI62="","",IF(ISERROR(SEARCH($P$2,Séquences!$W$392)),"",AI62))&amp;" "&amp;IF(AJ62="","",IF(ISERROR(SEARCH($P$2,Séquences!$W$435)),"",AJ62)))</f>
        <v>.</v>
      </c>
      <c r="Q62" s="431" t="str">
        <f>IF(ISERROR(SEARCH($Q$3,C62)),".",IF(AB62="","",IF(ISERROR(SEARCH($Q$2,Séquences!$W$44)),"",AB62))&amp;" "&amp;IF(AC62="","",IF(ISERROR(SEARCH($Q$2,Séquences!$W$88)),"",AC62))&amp;" "&amp;IF(AD62="","",IF(ISERROR(SEARCH($Q$2,Séquences!$W$131)),"",AD62))&amp;" "&amp;IF(AE62="","",IF(ISERROR(SEARCH($Q$2,Séquences!$W$175)),"",AE62))&amp;" "&amp;IF(AF62="","",IF(ISERROR(SEARCH($Q$2,Séquences!$W$263)),"",AF62))&amp;" "&amp;IF(AG62="","",IF(ISERROR(SEARCH($Q$2,Séquences!$W$263)),"",AG62))&amp;" "&amp;IF(AH62="","",IF(ISERROR(SEARCH($Q$2,Séquences!$W$349)),"",AH62))&amp;" "&amp;IF(AI62="","",IF(ISERROR(SEARCH($Q$2,Séquences!$W$392)),"",AI62))&amp;" "&amp;IF(AJ62="","",IF(ISERROR(SEARCH($Q$2,Séquences!$W$435)),"",AJ62)))</f>
        <v xml:space="preserve">        </v>
      </c>
      <c r="R62" s="365" t="str">
        <f>IF(ISERROR(SEARCH($R$3,C62)),".",IF(AB62="","",IF(ISERROR(SEARCH($R$2,Séquences!$W$44)),"",AB62))&amp;" "&amp;IF(AC62="","",IF(ISERROR(SEARCH($R$2,Séquences!$W$88)),"",AC62))&amp;" "&amp;IF(AD62="","",IF(ISERROR(SEARCH($R$2,Séquences!$W$131)),"",AD62))&amp;" "&amp;IF(AE62="","",IF(ISERROR(SEARCH($R$2,Séquences!$W$175)),"",AE62))&amp;" "&amp;IF(AF62="","",IF(ISERROR(SEARCH($R$2,Séquences!$W$263)),"",AF62))&amp;" "&amp;IF(AG62="","",IF(ISERROR(SEARCH($R$2,Séquences!$W$263)),"",AG62))&amp;" "&amp;IF(AH62="","",IF(ISERROR(SEARCH($R$2,Séquences!$W$349)),"",AH62))&amp;" "&amp;IF(AI62="","",IF(ISERROR(SEARCH($R$2,Séquences!$W$392)),"",AI62))&amp;" "&amp;IF(AJ62="","",IF(ISERROR(SEARCH($R$2,Séquences!$W$435)),"",AJ62)))</f>
        <v>.</v>
      </c>
      <c r="S62" s="430" t="str">
        <f>IF(ISERROR(SEARCH($S$3,C62)),".",IF(AB62="","",IF(ISERROR(SEARCH($S$2,Séquences!$W$44)),"",AB62))&amp;" "&amp;IF(AC62="","",IF(ISERROR(SEARCH($S$2,Séquences!$W$88)),"",AC62))&amp;" "&amp;IF(AD62="","",IF(ISERROR(SEARCH($S$2,Séquences!$W$131)),"",AD62))&amp;" "&amp;IF(AE62="","",IF(ISERROR(SEARCH($S$2,Séquences!$W$175)),"",AE62))&amp;" "&amp;IF(AF62="","",IF(ISERROR(SEARCH($S$2,Séquences!$W$263)),"",AF62))&amp;" "&amp;IF(AG62="","",IF(ISERROR(SEARCH($S$2,Séquences!$W$263)),"",AG62))&amp;" "&amp;IF(AH62="","",IF(ISERROR(SEARCH($S$2,Séquences!$W$349)),"",AH62))&amp;" "&amp;IF(AI62="","",IF(ISERROR(SEARCH($S$2,Séquences!$W$392)),"",AI62))&amp;" "&amp;IF(AJ62="","",IF(ISERROR(SEARCH($S$2,Séquences!$W$435)),"",AJ62)))</f>
        <v>.</v>
      </c>
      <c r="T62" s="431" t="str">
        <f>IF(ISERROR(SEARCH($T$3,C62)),".",IF(AB62="","",IF(ISERROR(SEARCH($T$2,Séquences!$W$44)),"",AB62))&amp;" "&amp;IF(AC62="","",IF(ISERROR(SEARCH($T$2,Séquences!$W$88)),"",AC62))&amp;" "&amp;IF(AD62="","",IF(ISERROR(SEARCH($T$2,Séquences!$W$131)),"",AD62))&amp;" "&amp;IF(AE62="","",IF(ISERROR(SEARCH($T$2,Séquences!$W$175)),"",AE62))&amp;" "&amp;IF(AF62="","",IF(ISERROR(SEARCH($T$2,Séquences!$W$263)),"",AF62))&amp;" "&amp;IF(AG62="","",IF(ISERROR(SEARCH($T$2,Séquences!$W$263)),"",AG62))&amp;" "&amp;IF(AH62="","",IF(ISERROR(SEARCH($T$2,Séquences!$W$349)),"",AH62))&amp;" "&amp;IF(AI62="","",IF(ISERROR(SEARCH($T$2,Séquences!$W$392)),"",AI62))&amp;" "&amp;IF(AJ62="","",IF(ISERROR(SEARCH($T$2,Séquences!$W$435)),"",AJ62)))</f>
        <v>.</v>
      </c>
      <c r="U62" s="365" t="str">
        <f>IF(ISERROR(SEARCH($U$3,C62)),".",IF(AB62="","",IF(ISERROR(SEARCH($U$2,Séquences!$W$44)),"",AB62))&amp;" "&amp;IF(AC62="","",IF(ISERROR(SEARCH($U$2,Séquences!$W$88)),"",AC62))&amp;" "&amp;IF(AD62="","",IF(ISERROR(SEARCH($U$2,Séquences!$W$131)),"",AD62))&amp;" "&amp;IF(AE62="","",IF(ISERROR(SEARCH($U$2,Séquences!$W$175)),"",AE62))&amp;" "&amp;IF(AF62="","",IF(ISERROR(SEARCH($U$2,Séquences!$W$263)),"",AF62))&amp;" "&amp;IF(AG62="","",IF(ISERROR(SEARCH($U$2,Séquences!$W$263)),"",AG62))&amp;" "&amp;IF(AH62="","",IF(ISERROR(SEARCH($U$2,Séquences!$W$349)),"",AH62))&amp;" "&amp;IF(AI62="","",IF(ISERROR(SEARCH($U$2,Séquences!$W$392)),"",AI62))&amp;" "&amp;IF(AJ62="","",IF(ISERROR(SEARCH($U$2,Séquences!$W$435)),"",AJ62)))</f>
        <v>.</v>
      </c>
      <c r="V62" s="430" t="str">
        <f>IF(ISERROR(SEARCH($V$3,C62)),".",IF(AB62="","",IF(ISERROR(SEARCH($V$2,Séquences!$W$44)),"",AB62))&amp;" "&amp;IF(AC62="","",IF(ISERROR(SEARCH($V$2,Séquences!$W$88)),"",AC62))&amp;" "&amp;IF(AD62="","",IF(ISERROR(SEARCH($V$2,Séquences!$W$131)),"",AD62))&amp;" "&amp;IF(AE62="","",IF(ISERROR(SEARCH($V$2,Séquences!$W$175)),"",AE62))&amp;" "&amp;IF(AF62="","",IF(ISERROR(SEARCH($V$2,Séquences!$W$263)),"",AF62))&amp;" "&amp;IF(AG62="","",IF(ISERROR(SEARCH($V$2,Séquences!$W$263)),"",AG62))&amp;" "&amp;IF(AH62="","",IF(ISERROR(SEARCH($V$2,Séquences!$W$349)),"",AH62))&amp;" "&amp;IF(AI62="","",IF(ISERROR(SEARCH($V$2,Séquences!$W$392)),"",AI62))&amp;" "&amp;IF(AJ62="","",IF(ISERROR(SEARCH($V$2,Séquences!$W$435)),"",AJ62)))</f>
        <v>.</v>
      </c>
      <c r="W62" s="431" t="str">
        <f>IF(ISERROR(SEARCH($W$3,C62)),".",IF(AB62="","",IF(ISERROR(SEARCH($W$2,Séquences!$W$44)),"",AB62))&amp;" "&amp;IF(AC62="","",IF(ISERROR(SEARCH($W$2,Séquences!$W$88)),"",AC62))&amp;" "&amp;IF(AD62="","",IF(ISERROR(SEARCH($W$2,Séquences!$W$131)),"",AD62))&amp;" "&amp;IF(AE62="","",IF(ISERROR(SEARCH($W$2,Séquences!$W$175)),"",AE62))&amp;" "&amp;IF(AF62="","",IF(ISERROR(SEARCH($W$2,Séquences!$W$263)),"",AF62))&amp;" "&amp;IF(AG62="","",IF(ISERROR(SEARCH($W$2,Séquences!$W$263)),"",AG62))&amp;" "&amp;IF(AH62="","",IF(ISERROR(SEARCH($W$2,Séquences!$W$349)),"",AH62))&amp;" "&amp;IF(AI62="","",IF(ISERROR(SEARCH($W$2,Séquences!$W$392)),"",AI62))&amp;" "&amp;IF(AJ62="","",IF(ISERROR(SEARCH($W$2,Séquences!$W$435)),"",AJ62)))</f>
        <v xml:space="preserve">        </v>
      </c>
      <c r="X62" s="365" t="str">
        <f>IF(ISERROR(SEARCH($X$3,C62)),".",IF(AB62="","",IF(ISERROR(SEARCH($X$2,Séquences!$W$44)),"",AB62))&amp;" "&amp;IF(AC62="","",IF(ISERROR(SEARCH($X$2,Séquences!$W$88)),"",AC62))&amp;" "&amp;IF(AD62="","",IF(ISERROR(SEARCH($X$2,Séquences!$W$131)),"",AD62))&amp;" "&amp;IF(AE62="","",IF(ISERROR(SEARCH($X$2,Séquences!$W$175)),"",AE62))&amp;" "&amp;IF(AF62="","",IF(ISERROR(SEARCH($X$2,Séquences!$W$263)),"",AF62))&amp;" "&amp;IF(AG62="","",IF(ISERROR(SEARCH($X$2,Séquences!$W$263)),"",AG62))&amp;" "&amp;IF(AH62="","",IF(ISERROR(SEARCH($X$2,Séquences!$W$349)),"",AH62))&amp;" "&amp;IF(AI62="","",IF(ISERROR(SEARCH($X$2,Séquences!$W$392)),"",AI62))&amp;" "&amp;IF(AJ62="","",IF(ISERROR(SEARCH($X$2,Séquences!$W$435)),"",AJ62)))</f>
        <v xml:space="preserve">        </v>
      </c>
      <c r="Y62" s="430" t="str">
        <f>IF(ISERROR(SEARCH($Y$3,C62)),".",IF(AB62="","",IF(ISERROR(SEARCH($Y$2,Séquences!$W$44)),"",AB62))&amp;" "&amp;IF(AC62="","",IF(ISERROR(SEARCH($Y$2,Séquences!$W$88)),"",AC62))&amp;" "&amp;IF(AD62="","",IF(ISERROR(SEARCH($Y$2,Séquences!$W$131)),"",AD62))&amp;" "&amp;IF(AE62="","",IF(ISERROR(SEARCH($Y$2,Séquences!$W$175)),"",AE62))&amp;" "&amp;IF(AF62="","",IF(ISERROR(SEARCH($Y$2,Séquences!$W$219)),"",AF62))&amp;" "&amp;IF(AG62="","",IF(ISERROR(SEARCH($Y$2,Séquences!$W$263)),"",AG62))&amp;" "&amp;IF(AH62="","",IF(ISERROR(SEARCH($Y$2,Séquences!$W$306)),"",AH62))&amp;" "&amp;IF(AI62="","",IF(ISERROR(SEARCH($Y$2,Séquences!$W$349)),"",AI62))&amp;" "&amp;IF(AJ62="","",IF(ISERROR(SEARCH($Y$2,Séquences!$W$392)),"",AJ62))&amp;" "&amp;IF(AK62="","",IF(ISERROR(SEARCH($Y$2,Séquences!$W$435)),"",AK62)))</f>
        <v xml:space="preserve">         </v>
      </c>
      <c r="Z62" s="430" t="str">
        <f>IF(ISERROR(SEARCH($Z$3,C62)),".",IF(AB62="","",IF(ISERROR(SEARCH($Z$2,Séquences!$W$44)),"",AB62))&amp;" "&amp;IF(AC62="","",IF(ISERROR(SEARCH($Z$2,Séquences!$W$88)),"",AC62))&amp;" "&amp;IF(AD62="","",IF(ISERROR(SEARCH($Z$2,Séquences!$W$131)),"",AD62))&amp;" "&amp;IF(AE62="","",IF(ISERROR(SEARCH($Z$2,Séquences!$W$175)),"",AE62))&amp;" "&amp;IF(AF62="","",IF(ISERROR(SEARCH($Z$2,Séquences!$W$263)),"",AF62))&amp;" "&amp;IF(AG62="","",IF(ISERROR(SEARCH($Z$2,Séquences!$W$263)),"",AG62))&amp;" "&amp;IF(AH62="","",IF(ISERROR(SEARCH($Z$2,Séquences!$W$349)),"",AH62))&amp;" "&amp;IF(AI62="","",IF(ISERROR(SEARCH($Z$2,Séquences!$W$392)),"",AI62))&amp;" "&amp;IF(AJ62="","",IF(ISERROR(SEARCH($Z$2,Séquences!$W$435)),"",AJ62)))</f>
        <v>.</v>
      </c>
      <c r="AA62" s="206">
        <f t="shared" si="4"/>
        <v>22</v>
      </c>
      <c r="AB62" s="207" t="str">
        <f>IF(ISERROR(SEARCH($A$53,Séquences!$W$44)),"",IF(ISERROR(SEARCH(A62,Séquences!$W$44)),"",Séquences!$X$44))</f>
        <v/>
      </c>
      <c r="AC62" s="207" t="str">
        <f>IF(ISERROR(SEARCH($A$56,Séquences!$W$88)),"",IF(ISERROR(SEARCH(A62,Séquences!$W$88)),"",Séquences!$X$88))</f>
        <v/>
      </c>
      <c r="AD62" s="207" t="str">
        <f>IF(ISERROR(SEARCH($A$56,Séquences!$W$131)),"",IF(ISERROR(SEARCH(A62,Séquences!$W$131)),"",Séquences!$X$131))</f>
        <v/>
      </c>
      <c r="AE62" s="207" t="str">
        <f>IF(ISERROR(SEARCH($A$56,Séquences!$W$175)),"",IF(ISERROR(SEARCH(A62,Séquences!$W$175)),"",Séquences!$X$175))</f>
        <v/>
      </c>
      <c r="AF62" s="207" t="str">
        <f>IF(ISERROR(SEARCH($A$56,Séquences!$W$263)),"",IF(ISERROR(SEARCH(A62,Séquences!$W$263)),"",Séquences!$X$263))</f>
        <v/>
      </c>
      <c r="AG62" s="207" t="str">
        <f>IF(ISERROR(SEARCH($A$56,Séquences!$W$263)),"",IF(ISERROR(SEARCH(A62,Séquences!$W$263)),"",Séquences!$X$326))</f>
        <v/>
      </c>
      <c r="AH62" s="207" t="str">
        <f>IF(ISERROR(SEARCH($A$56,Séquences!$W$349)),"",IF(ISERROR(SEARCH(A62,Séquences!$W$349)),"",Séquences!$X$349))</f>
        <v/>
      </c>
      <c r="AI62" s="207" t="str">
        <f>IF(ISERROR(SEARCH($A$56,Séquences!$W$392)),"",IF(ISERROR(SEARCH(A62,Séquences!$W$392)),"",Séquences!$X$392))</f>
        <v/>
      </c>
      <c r="AJ62" s="207" t="str">
        <f>IF(ISERROR(SEARCH($A$56,Séquences!$W$435)),"",IF(ISERROR(SEARCH(B62,Séquences!$W$435)),"",Séquences!$X$435))</f>
        <v/>
      </c>
    </row>
    <row r="63" spans="1:368" ht="39" customHeight="1">
      <c r="A63" s="210" t="s">
        <v>837</v>
      </c>
      <c r="B63" s="209" t="s">
        <v>836</v>
      </c>
      <c r="C63" s="340" t="str">
        <f>'Objectifs et Compétences'!I57</f>
        <v>3.4. / 6.1. / 6.2. / 6.3. /</v>
      </c>
      <c r="D63" s="208" t="s">
        <v>835</v>
      </c>
      <c r="E63" s="429" t="str">
        <f>IF(ISERROR(SEARCH($E$3,C63)),".",IF(AB63="","",IF(ISERROR(SEARCH($E$2,Séquences!$W$44)),"",AB63))&amp;" "&amp;IF(AC63="","",IF(ISERROR(SEARCH($E$2,Séquences!$W$88)),"",AC63))&amp;" "&amp;IF(AD63="","",IF(ISERROR(SEARCH($E$2,Séquences!$W$131)),"",AD63))&amp;" "&amp;IF(AE63="","",IF(ISERROR(SEARCH($E$2,Séquences!$W$175)),"",AE63))&amp;" "&amp;IF(AF63="","",IF(ISERROR(SEARCH($E$2,Séquences!$W$263)),"",AF63))&amp;" "&amp;IF(AG63="","",IF(ISERROR(SEARCH($E$2,Séquences!$W$263)),"",AG63))&amp;" "&amp;IF(AH63="","",IF(ISERROR(SEARCH($E$2,Séquences!$W$349)),"",AH63))&amp;" "&amp;IF(AI63="","",IF(ISERROR(SEARCH($E$2,Séquences!$W$392)),"",AI63))&amp;" "&amp;IF(AJ63="","",IF(ISERROR(SEARCH($E$2,Séquences!$W$435)),"",AJ63)))</f>
        <v>.</v>
      </c>
      <c r="F63" s="430" t="str">
        <f>IF(ISERROR(SEARCH($F$3,C63)),".",IF(AB63="","",IF(ISERROR(SEARCH($F$2,Séquences!$W$44)),"",AB63))&amp;" "&amp;IF(AC63="","",IF(ISERROR(SEARCH($F$2,Séquences!$W$88)),"",AC63))&amp;" "&amp;IF(AD63="","",IF(ISERROR(SEARCH($F$2,Séquences!$W$131)),"",AD63))&amp;" "&amp;IF(AE63="","",IF(ISERROR(SEARCH($F$2,Séquences!$W$175)),"",AE63))&amp;" "&amp;IF(AF63="","",IF(ISERROR(SEARCH($F$2,Séquences!$W$263)),"",AF63))&amp;" "&amp;IF(AG63="","",IF(ISERROR(SEARCH($F$2,Séquences!$W$263)),"",AG63))&amp;" "&amp;IF(AH63="","",IF(ISERROR(SEARCH($F$2,Séquences!$W$349)),"",AH63))&amp;" "&amp;IF(AI63="","",IF(ISERROR(SEARCH($F$2,Séquences!$W$392)),"",AI63))&amp;" "&amp;IF(AJ63="","",IF(ISERROR(SEARCH($F$2,Séquences!$W$435)),"",AJ63)))</f>
        <v>.</v>
      </c>
      <c r="G63" s="430" t="str">
        <f>IF(ISERROR(SEARCH($G$3,C63)),".",IF(AB63="","",IF(ISERROR(SEARCH($G$2,Séquences!$W$44)),"",AB63))&amp;" "&amp;IF(AC63="","",IF(ISERROR(SEARCH($G$2,Séquences!$W$88)),"",AC63))&amp;" "&amp;IF(AD63="","",IF(ISERROR(SEARCH($G$2,Séquences!$W$131)),"",AD63))&amp;" "&amp;IF(AE63="","",IF(ISERROR(SEARCH($G$2,Séquences!$W$175)),"",AE63))&amp;" "&amp;IF(AF63="","",IF(ISERROR(SEARCH($G$2,Séquences!$W$263)),"",AF63))&amp;" "&amp;IF(AG63="","",IF(ISERROR(SEARCH($G$2,Séquences!$W$263)),"",AG63))&amp;" "&amp;IF(AH63="","",IF(ISERROR(SEARCH($G$2,Séquences!$W$349)),"",AH63))&amp;" "&amp;IF(AI63="","",IF(ISERROR(SEARCH($G$2,Séquences!$W$392)),"",AI63))&amp;" "&amp;IF(AJ63="","",IF(ISERROR(SEARCH($G$2,Séquences!$W$435)),"",AJ63)))</f>
        <v>.</v>
      </c>
      <c r="H63" s="430" t="str">
        <f>IF(ISERROR(SEARCH($H$3,C63)),".",IF(AB63="","",IF(ISERROR(SEARCH($H$2,Séquences!$W$44)),"",AB63))&amp;" "&amp;IF(AC63="","",IF(ISERROR(SEARCH($H$2,Séquences!$W$88)),"",AC63))&amp;" "&amp;IF(AD63="","",IF(ISERROR(SEARCH($H$2,Séquences!$W$131)),"",AD63))&amp;" "&amp;IF(AE63="","",IF(ISERROR(SEARCH($H$2,Séquences!$W$175)),"",AE63))&amp;" "&amp;IF(AF63="","",IF(ISERROR(SEARCH($H$2,Séquences!$W$263)),"",AF63))&amp;" "&amp;IF(AG63="","",IF(ISERROR(SEARCH($H$2,Séquences!$W$263)),"",AG63))&amp;" "&amp;IF(AH63="","",IF(ISERROR(SEARCH($H$2,Séquences!$W$349)),"",AH63))&amp;" "&amp;IF(AI63="","",IF(ISERROR(SEARCH($H$2,Séquences!$W$392)),"",AI63))&amp;" "&amp;IF(AJ63="","",IF(ISERROR(SEARCH($H$2,Séquences!$W$435)),"",AJ63)))</f>
        <v>.</v>
      </c>
      <c r="I63" s="431" t="str">
        <f>IF(ISERROR(SEARCH($I$3,C63)),".",IF(AB63="","",IF(ISERROR(SEARCH($I$2,Séquences!$W$44)),"",AB63))&amp;" "&amp;IF(AC63="","",IF(ISERROR(SEARCH($I$2,Séquences!$W$88)),"",AC63))&amp;" "&amp;IF(AD63="","",IF(ISERROR(SEARCH($I$2,Séquences!$W$131)),"",AD63))&amp;" "&amp;IF(AE63="","",IF(ISERROR(SEARCH($I$2,Séquences!$W$175)),"",AE63))&amp;" "&amp;IF(AF63="","",IF(ISERROR(SEARCH($I$2,Séquences!$W$263)),"",AF63))&amp;" "&amp;IF(AG63="","",IF(ISERROR(SEARCH($I$2,Séquences!$W$263)),"",AG63))&amp;" "&amp;IF(AH63="","",IF(ISERROR(SEARCH($I$2,Séquences!$W$349)),"",AH63))&amp;" "&amp;IF(AI63="","",IF(ISERROR(SEARCH($I$2,Séquences!$W$392)),"",AI63))&amp;" "&amp;IF(AJ63="","",IF(ISERROR(SEARCH($I$2,Séquences!$W$435)),"",AJ63)))</f>
        <v>.</v>
      </c>
      <c r="J63" s="365" t="str">
        <f>IF(ISERROR(SEARCH($J$3,C63)),".",IF(AB63="","",IF(ISERROR(SEARCH($J$2,Séquences!$W$44)),"",AB63))&amp;" "&amp;IF(AC63="","",IF(ISERROR(SEARCH($J$2,Séquences!$W$88)),"",AC63))&amp;" "&amp;IF(AD63="","",IF(ISERROR(SEARCH($J$2,Séquences!$W$131)),"",AD63))&amp;" "&amp;IF(AE63="","",IF(ISERROR(SEARCH($J$2,Séquences!$W$175)),"",AE63))&amp;" "&amp;IF(AF63="","",IF(ISERROR(SEARCH($J$2,Séquences!$W$263)),"",AF63))&amp;" "&amp;IF(AG63="","",IF(ISERROR(SEARCH($J$2,Séquences!$W$263)),"",AG63))&amp;" "&amp;IF(AH63="","",IF(ISERROR(SEARCH($J$2,Séquences!$W$349)),"",AH63))&amp;" "&amp;IF(AI63="","",IF(ISERROR(SEARCH($J$2,Séquences!$W$392)),"",AI63))&amp;" "&amp;IF(AJ63="","",IF(ISERROR(SEARCH($J$2,Séquences!$W$435)),"",AJ63)))</f>
        <v>.</v>
      </c>
      <c r="K63" s="430" t="str">
        <f>IF(ISERROR(SEARCH($K$3,C63)),".",IF(AB63="","",IF(ISERROR(SEARCH($K$2,Séquences!$W$44)),"",AB63))&amp;" "&amp;IF(AC63="","",IF(ISERROR(SEARCH($K$2,Séquences!$W$88)),"",AC63))&amp;" "&amp;IF(AD63="","",IF(ISERROR(SEARCH($K$2,Séquences!$W$131)),"",AD63))&amp;" "&amp;IF(AE63="","",IF(ISERROR(SEARCH($K$2,Séquences!$W$175)),"",AE63))&amp;" "&amp;IF(AF63="","",IF(ISERROR(SEARCH($K$2,Séquences!$W$263)),"",AF63))&amp;" "&amp;IF(AG63="","",IF(ISERROR(SEARCH($K$2,Séquences!$W$263)),"",AG63))&amp;" "&amp;IF(AH63="","",IF(ISERROR(SEARCH($K$2,Séquences!$W$349)),"",AH63))&amp;" "&amp;IF(AI63="","",IF(ISERROR(SEARCH($K$2,Séquences!$W$392)),"",AI63))&amp;" "&amp;IF(AJ63="","",IF(ISERROR(SEARCH($K$2,Séquences!$W$435)),"",AJ63)))</f>
        <v>.</v>
      </c>
      <c r="L63" s="430" t="str">
        <f>IF(ISERROR(SEARCH($L$3,C63)),".",IF(AB63="","",IF(ISERROR(SEARCH($L$2,Séquences!$W$44)),"",AB63))&amp;" "&amp;IF(AC63="","",IF(ISERROR(SEARCH($L$2,Séquences!$W$88)),"",AC63))&amp;" "&amp;IF(AD63="","",IF(ISERROR(SEARCH($L$2,Séquences!$W$131)),"",AD63))&amp;" "&amp;IF(AE63="","",IF(ISERROR(SEARCH($L$2,Séquences!$W$175)),"",AE63))&amp;" "&amp;IF(AF63="","",IF(ISERROR(SEARCH($L$2,Séquences!$W$263)),"",AF63))&amp;" "&amp;IF(AG63="","",IF(ISERROR(SEARCH($L$2,Séquences!$W$263)),"",AG63))&amp;" "&amp;IF(AH63="","",IF(ISERROR(SEARCH($L$2,Séquences!$W$349)),"",AH63))&amp;" "&amp;IF(AI63="","",IF(ISERROR(SEARCH($L$2,Séquences!$W$392)),"",AI63))&amp;" "&amp;IF(AJ63="","",IF(ISERROR(SEARCH($L$2,Séquences!$W$435)),"",AJ63)))</f>
        <v>.</v>
      </c>
      <c r="M63" s="431" t="str">
        <f>IF(ISERROR(SEARCH($M$3,C63)),".",IF(AB63="","",IF(ISERROR(SEARCH($M$2,Séquences!$W$44)),"",AB63))&amp;" "&amp;IF(AC63="","",IF(ISERROR(SEARCH($M$2,Séquences!$W$88)),"",AC63))&amp;" "&amp;IF(AD63="","",IF(ISERROR(SEARCH($M$2,Séquences!$W$131)),"",AD63))&amp;" "&amp;IF(AE63="","",IF(ISERROR(SEARCH($M$2,Séquences!$W$175)),"",AE63))&amp;" "&amp;IF(AF63="","",IF(ISERROR(SEARCH($M$2,Séquences!$W$263)),"",AF63))&amp;" "&amp;IF(AG63="","",IF(ISERROR(SEARCH($M$2,Séquences!$W$263)),"",AG63))&amp;" "&amp;IF(AH63="","",IF(ISERROR(SEARCH($M$2,Séquences!$W$349)),"",AH63))&amp;" "&amp;IF(AI63="","",IF(ISERROR(SEARCH($M$2,Séquences!$W$392)),"",AI63))&amp;" "&amp;IF(AJ63="","",IF(ISERROR(SEARCH($M$2,Séquences!$W$435)),"",AJ63)))</f>
        <v>.</v>
      </c>
      <c r="N63" s="365" t="str">
        <f>IF(ISERROR(SEARCH($N$3,C63)),".",IF(AB63="","",IF(ISERROR(SEARCH($N$2,Séquences!$W$44)),"",AB63))&amp;" "&amp;IF(AC63="","",IF(ISERROR(SEARCH($N$2,Séquences!$W$88)),"",AC63))&amp;" "&amp;IF(AD63="","",IF(ISERROR(SEARCH($N$2,Séquences!$W$131)),"",AD63))&amp;" "&amp;IF(AE63="","",IF(ISERROR(SEARCH($N$2,Séquences!$W$175)),"",AE63))&amp;" "&amp;IF(AF63="","",IF(ISERROR(SEARCH($N$2,Séquences!$W$263)),"",AF63))&amp;" "&amp;IF(AG63="","",IF(ISERROR(SEARCH($N$2,Séquences!$W$263)),"",AG63))&amp;" "&amp;IF(AH63="","",IF(ISERROR(SEARCH($N$2,Séquences!$W$349)),"",AH63))&amp;" "&amp;IF(AI63="","",IF(ISERROR(SEARCH($N$2,Séquences!$W$392)),"",AI63))&amp;" "&amp;IF(AJ63="","",IF(ISERROR(SEARCH($N$2,Séquences!$W$435)),"",AJ63)))</f>
        <v>.</v>
      </c>
      <c r="O63" s="430" t="str">
        <f>IF(ISERROR(SEARCH($O$3,C63)),".",IF(AB63="","",IF(ISERROR(SEARCH($O$2,Séquences!$W$44)),"",AB63))&amp;" "&amp;IF(AC63="","",IF(ISERROR(SEARCH($O$2,Séquences!$W$88)),"",AC63))&amp;" "&amp;IF(AD63="","",IF(ISERROR(SEARCH($O$2,Séquences!$W$131)),"",AD63))&amp;" "&amp;IF(AE63="","",IF(ISERROR(SEARCH($O$2,Séquences!$W$175)),"",AE63))&amp;" "&amp;IF(AF63="","",IF(ISERROR(SEARCH($O$2,Séquences!$W$263)),"",AF63))&amp;" "&amp;IF(AG63="","",IF(ISERROR(SEARCH($O$2,Séquences!$W$263)),"",AG63))&amp;" "&amp;IF(AH63="","",IF(ISERROR(SEARCH($O$2,Séquences!$W$349)),"",AH63))&amp;" "&amp;IF(AI63="","",IF(ISERROR(SEARCH($O$2,Séquences!$W$392)),"",AI63))&amp;" "&amp;IF(AJ63="","",IF(ISERROR(SEARCH($O$2,Séquences!$W$435)),"",AJ63)))</f>
        <v>.</v>
      </c>
      <c r="P63" s="430" t="str">
        <f>IF(ISERROR(SEARCH($P$3,C63)),".",IF(AB63="","",IF(ISERROR(SEARCH($P$2,Séquences!$W$44)),"",AB63))&amp;" "&amp;IF(AC63="","",IF(ISERROR(SEARCH($P$2,Séquences!$W$88)),"",AC63))&amp;" "&amp;IF(AD63="","",IF(ISERROR(SEARCH($P$2,Séquences!$W$131)),"",AD63))&amp;" "&amp;IF(AE63="","",IF(ISERROR(SEARCH($P$2,Séquences!$W$175)),"",AE63))&amp;" "&amp;IF(AF63="","",IF(ISERROR(SEARCH($P$2,Séquences!$W$263)),"",AF63))&amp;" "&amp;IF(AG63="","",IF(ISERROR(SEARCH($P$2,Séquences!$W$263)),"",AG63))&amp;" "&amp;IF(AH63="","",IF(ISERROR(SEARCH($P$2,Séquences!$W$349)),"",AH63))&amp;" "&amp;IF(AI63="","",IF(ISERROR(SEARCH($P$2,Séquences!$W$392)),"",AI63))&amp;" "&amp;IF(AJ63="","",IF(ISERROR(SEARCH($P$2,Séquences!$W$435)),"",AJ63)))</f>
        <v>.</v>
      </c>
      <c r="Q63" s="431" t="str">
        <f>IF(ISERROR(SEARCH($Q$3,C63)),".",IF(AB63="","",IF(ISERROR(SEARCH($Q$2,Séquences!$W$44)),"",AB63))&amp;" "&amp;IF(AC63="","",IF(ISERROR(SEARCH($Q$2,Séquences!$W$88)),"",AC63))&amp;" "&amp;IF(AD63="","",IF(ISERROR(SEARCH($Q$2,Séquences!$W$131)),"",AD63))&amp;" "&amp;IF(AE63="","",IF(ISERROR(SEARCH($Q$2,Séquences!$W$175)),"",AE63))&amp;" "&amp;IF(AF63="","",IF(ISERROR(SEARCH($Q$2,Séquences!$W$263)),"",AF63))&amp;" "&amp;IF(AG63="","",IF(ISERROR(SEARCH($Q$2,Séquences!$W$263)),"",AG63))&amp;" "&amp;IF(AH63="","",IF(ISERROR(SEARCH($Q$2,Séquences!$W$349)),"",AH63))&amp;" "&amp;IF(AI63="","",IF(ISERROR(SEARCH($Q$2,Séquences!$W$392)),"",AI63))&amp;" "&amp;IF(AJ63="","",IF(ISERROR(SEARCH($Q$2,Séquences!$W$435)),"",AJ63)))</f>
        <v xml:space="preserve">        </v>
      </c>
      <c r="R63" s="365" t="str">
        <f>IF(ISERROR(SEARCH($R$3,C63)),".",IF(AB63="","",IF(ISERROR(SEARCH($R$2,Séquences!$W$44)),"",AB63))&amp;" "&amp;IF(AC63="","",IF(ISERROR(SEARCH($R$2,Séquences!$W$88)),"",AC63))&amp;" "&amp;IF(AD63="","",IF(ISERROR(SEARCH($R$2,Séquences!$W$131)),"",AD63))&amp;" "&amp;IF(AE63="","",IF(ISERROR(SEARCH($R$2,Séquences!$W$175)),"",AE63))&amp;" "&amp;IF(AF63="","",IF(ISERROR(SEARCH($R$2,Séquences!$W$263)),"",AF63))&amp;" "&amp;IF(AG63="","",IF(ISERROR(SEARCH($R$2,Séquences!$W$263)),"",AG63))&amp;" "&amp;IF(AH63="","",IF(ISERROR(SEARCH($R$2,Séquences!$W$349)),"",AH63))&amp;" "&amp;IF(AI63="","",IF(ISERROR(SEARCH($R$2,Séquences!$W$392)),"",AI63))&amp;" "&amp;IF(AJ63="","",IF(ISERROR(SEARCH($R$2,Séquences!$W$435)),"",AJ63)))</f>
        <v>.</v>
      </c>
      <c r="S63" s="430" t="str">
        <f>IF(ISERROR(SEARCH($S$3,C63)),".",IF(AB63="","",IF(ISERROR(SEARCH($S$2,Séquences!$W$44)),"",AB63))&amp;" "&amp;IF(AC63="","",IF(ISERROR(SEARCH($S$2,Séquences!$W$88)),"",AC63))&amp;" "&amp;IF(AD63="","",IF(ISERROR(SEARCH($S$2,Séquences!$W$131)),"",AD63))&amp;" "&amp;IF(AE63="","",IF(ISERROR(SEARCH($S$2,Séquences!$W$175)),"",AE63))&amp;" "&amp;IF(AF63="","",IF(ISERROR(SEARCH($S$2,Séquences!$W$263)),"",AF63))&amp;" "&amp;IF(AG63="","",IF(ISERROR(SEARCH($S$2,Séquences!$W$263)),"",AG63))&amp;" "&amp;IF(AH63="","",IF(ISERROR(SEARCH($S$2,Séquences!$W$349)),"",AH63))&amp;" "&amp;IF(AI63="","",IF(ISERROR(SEARCH($S$2,Séquences!$W$392)),"",AI63))&amp;" "&amp;IF(AJ63="","",IF(ISERROR(SEARCH($S$2,Séquences!$W$435)),"",AJ63)))</f>
        <v>.</v>
      </c>
      <c r="T63" s="431" t="str">
        <f>IF(ISERROR(SEARCH($T$3,C63)),".",IF(AB63="","",IF(ISERROR(SEARCH($T$2,Séquences!$W$44)),"",AB63))&amp;" "&amp;IF(AC63="","",IF(ISERROR(SEARCH($T$2,Séquences!$W$88)),"",AC63))&amp;" "&amp;IF(AD63="","",IF(ISERROR(SEARCH($T$2,Séquences!$W$131)),"",AD63))&amp;" "&amp;IF(AE63="","",IF(ISERROR(SEARCH($T$2,Séquences!$W$175)),"",AE63))&amp;" "&amp;IF(AF63="","",IF(ISERROR(SEARCH($T$2,Séquences!$W$263)),"",AF63))&amp;" "&amp;IF(AG63="","",IF(ISERROR(SEARCH($T$2,Séquences!$W$263)),"",AG63))&amp;" "&amp;IF(AH63="","",IF(ISERROR(SEARCH($T$2,Séquences!$W$349)),"",AH63))&amp;" "&amp;IF(AI63="","",IF(ISERROR(SEARCH($T$2,Séquences!$W$392)),"",AI63))&amp;" "&amp;IF(AJ63="","",IF(ISERROR(SEARCH($T$2,Séquences!$W$435)),"",AJ63)))</f>
        <v>.</v>
      </c>
      <c r="U63" s="365" t="str">
        <f>IF(ISERROR(SEARCH($U$3,C63)),".",IF(AB63="","",IF(ISERROR(SEARCH($U$2,Séquences!$W$44)),"",AB63))&amp;" "&amp;IF(AC63="","",IF(ISERROR(SEARCH($U$2,Séquences!$W$88)),"",AC63))&amp;" "&amp;IF(AD63="","",IF(ISERROR(SEARCH($U$2,Séquences!$W$131)),"",AD63))&amp;" "&amp;IF(AE63="","",IF(ISERROR(SEARCH($U$2,Séquences!$W$175)),"",AE63))&amp;" "&amp;IF(AF63="","",IF(ISERROR(SEARCH($U$2,Séquences!$W$263)),"",AF63))&amp;" "&amp;IF(AG63="","",IF(ISERROR(SEARCH($U$2,Séquences!$W$263)),"",AG63))&amp;" "&amp;IF(AH63="","",IF(ISERROR(SEARCH($U$2,Séquences!$W$349)),"",AH63))&amp;" "&amp;IF(AI63="","",IF(ISERROR(SEARCH($U$2,Séquences!$W$392)),"",AI63))&amp;" "&amp;IF(AJ63="","",IF(ISERROR(SEARCH($U$2,Séquences!$W$435)),"",AJ63)))</f>
        <v>.</v>
      </c>
      <c r="V63" s="430" t="str">
        <f>IF(ISERROR(SEARCH($V$3,C63)),".",IF(AB63="","",IF(ISERROR(SEARCH($V$2,Séquences!$W$44)),"",AB63))&amp;" "&amp;IF(AC63="","",IF(ISERROR(SEARCH($V$2,Séquences!$W$88)),"",AC63))&amp;" "&amp;IF(AD63="","",IF(ISERROR(SEARCH($V$2,Séquences!$W$131)),"",AD63))&amp;" "&amp;IF(AE63="","",IF(ISERROR(SEARCH($V$2,Séquences!$W$175)),"",AE63))&amp;" "&amp;IF(AF63="","",IF(ISERROR(SEARCH($V$2,Séquences!$W$263)),"",AF63))&amp;" "&amp;IF(AG63="","",IF(ISERROR(SEARCH($V$2,Séquences!$W$263)),"",AG63))&amp;" "&amp;IF(AH63="","",IF(ISERROR(SEARCH($V$2,Séquences!$W$349)),"",AH63))&amp;" "&amp;IF(AI63="","",IF(ISERROR(SEARCH($V$2,Séquences!$W$392)),"",AI63))&amp;" "&amp;IF(AJ63="","",IF(ISERROR(SEARCH($V$2,Séquences!$W$435)),"",AJ63)))</f>
        <v>.</v>
      </c>
      <c r="W63" s="431" t="str">
        <f>IF(ISERROR(SEARCH($W$3,C63)),".",IF(AB63="","",IF(ISERROR(SEARCH($W$2,Séquences!$W$44)),"",AB63))&amp;" "&amp;IF(AC63="","",IF(ISERROR(SEARCH($W$2,Séquences!$W$88)),"",AC63))&amp;" "&amp;IF(AD63="","",IF(ISERROR(SEARCH($W$2,Séquences!$W$131)),"",AD63))&amp;" "&amp;IF(AE63="","",IF(ISERROR(SEARCH($W$2,Séquences!$W$175)),"",AE63))&amp;" "&amp;IF(AF63="","",IF(ISERROR(SEARCH($W$2,Séquences!$W$263)),"",AF63))&amp;" "&amp;IF(AG63="","",IF(ISERROR(SEARCH($W$2,Séquences!$W$263)),"",AG63))&amp;" "&amp;IF(AH63="","",IF(ISERROR(SEARCH($W$2,Séquences!$W$349)),"",AH63))&amp;" "&amp;IF(AI63="","",IF(ISERROR(SEARCH($W$2,Séquences!$W$392)),"",AI63))&amp;" "&amp;IF(AJ63="","",IF(ISERROR(SEARCH($W$2,Séquences!$W$435)),"",AJ63)))</f>
        <v>.</v>
      </c>
      <c r="X63" s="365" t="str">
        <f>IF(ISERROR(SEARCH($X$3,C63)),".",IF(AB63="","",IF(ISERROR(SEARCH($X$2,Séquences!$W$44)),"",AB63))&amp;" "&amp;IF(AC63="","",IF(ISERROR(SEARCH($X$2,Séquences!$W$88)),"",AC63))&amp;" "&amp;IF(AD63="","",IF(ISERROR(SEARCH($X$2,Séquences!$W$131)),"",AD63))&amp;" "&amp;IF(AE63="","",IF(ISERROR(SEARCH($X$2,Séquences!$W$175)),"",AE63))&amp;" "&amp;IF(AF63="","",IF(ISERROR(SEARCH($X$2,Séquences!$W$263)),"",AF63))&amp;" "&amp;IF(AG63="","",IF(ISERROR(SEARCH($X$2,Séquences!$W$263)),"",AG63))&amp;" "&amp;IF(AH63="","",IF(ISERROR(SEARCH($X$2,Séquences!$W$349)),"",AH63))&amp;" "&amp;IF(AI63="","",IF(ISERROR(SEARCH($X$2,Séquences!$W$392)),"",AI63))&amp;" "&amp;IF(AJ63="","",IF(ISERROR(SEARCH($X$2,Séquences!$W$435)),"",AJ63)))</f>
        <v xml:space="preserve">        </v>
      </c>
      <c r="Y63" s="430" t="str">
        <f>IF(ISERROR(SEARCH($Y$3,C63)),".",IF(AB63="","",IF(ISERROR(SEARCH($Y$2,Séquences!$W$44)),"",AB63))&amp;" "&amp;IF(AC63="","",IF(ISERROR(SEARCH($Y$2,Séquences!$W$88)),"",AC63))&amp;" "&amp;IF(AD63="","",IF(ISERROR(SEARCH($Y$2,Séquences!$W$131)),"",AD63))&amp;" "&amp;IF(AE63="","",IF(ISERROR(SEARCH($Y$2,Séquences!$W$175)),"",AE63))&amp;" "&amp;IF(AF63="","",IF(ISERROR(SEARCH($Y$2,Séquences!$W$219)),"",AF63))&amp;" "&amp;IF(AG63="","",IF(ISERROR(SEARCH($Y$2,Séquences!$W$263)),"",AG63))&amp;" "&amp;IF(AH63="","",IF(ISERROR(SEARCH($Y$2,Séquences!$W$306)),"",AH63))&amp;" "&amp;IF(AI63="","",IF(ISERROR(SEARCH($Y$2,Séquences!$W$349)),"",AI63))&amp;" "&amp;IF(AJ63="","",IF(ISERROR(SEARCH($Y$2,Séquences!$W$392)),"",AJ63))&amp;" "&amp;IF(AK63="","",IF(ISERROR(SEARCH($Y$2,Séquences!$W$435)),"",AK63)))</f>
        <v xml:space="preserve">         </v>
      </c>
      <c r="Z63" s="430" t="str">
        <f>IF(ISERROR(SEARCH($Z$3,C63)),".",IF(AB63="","",IF(ISERROR(SEARCH($Z$2,Séquences!$W$44)),"",AB63))&amp;" "&amp;IF(AC63="","",IF(ISERROR(SEARCH($Z$2,Séquences!$W$88)),"",AC63))&amp;" "&amp;IF(AD63="","",IF(ISERROR(SEARCH($Z$2,Séquences!$W$131)),"",AD63))&amp;" "&amp;IF(AE63="","",IF(ISERROR(SEARCH($Z$2,Séquences!$W$175)),"",AE63))&amp;" "&amp;IF(AF63="","",IF(ISERROR(SEARCH($Z$2,Séquences!$W$263)),"",AF63))&amp;" "&amp;IF(AG63="","",IF(ISERROR(SEARCH($Z$2,Séquences!$W$263)),"",AG63))&amp;" "&amp;IF(AH63="","",IF(ISERROR(SEARCH($Z$2,Séquences!$W$349)),"",AH63))&amp;" "&amp;IF(AI63="","",IF(ISERROR(SEARCH($Z$2,Séquences!$W$392)),"",AI63))&amp;" "&amp;IF(AJ63="","",IF(ISERROR(SEARCH($Z$2,Séquences!$W$435)),"",AJ63)))</f>
        <v xml:space="preserve">        </v>
      </c>
      <c r="AA63" s="206">
        <f t="shared" si="4"/>
        <v>22</v>
      </c>
      <c r="AB63" s="207" t="str">
        <f>IF(ISERROR(SEARCH($A$53,Séquences!$W$44)),"",IF(ISERROR(SEARCH(A63,Séquences!$W$44)),"",Séquences!$X$44))</f>
        <v/>
      </c>
      <c r="AC63" s="207" t="str">
        <f>IF(ISERROR(SEARCH($A$56,Séquences!$W$88)),"",IF(ISERROR(SEARCH(A63,Séquences!$W$88)),"",Séquences!$X$88))</f>
        <v/>
      </c>
      <c r="AD63" s="207" t="str">
        <f>IF(ISERROR(SEARCH($A$56,Séquences!$W$131)),"",IF(ISERROR(SEARCH(A63,Séquences!$W$131)),"",Séquences!$X$131))</f>
        <v/>
      </c>
      <c r="AE63" s="207" t="str">
        <f>IF(ISERROR(SEARCH($A$56,Séquences!$W$175)),"",IF(ISERROR(SEARCH(A63,Séquences!$W$175)),"",Séquences!$X$175))</f>
        <v/>
      </c>
      <c r="AF63" s="207" t="str">
        <f>IF(ISERROR(SEARCH($A$56,Séquences!$W$263)),"",IF(ISERROR(SEARCH(A63,Séquences!$W$263)),"",Séquences!$X$263))</f>
        <v/>
      </c>
      <c r="AG63" s="207" t="str">
        <f>IF(ISERROR(SEARCH($A$56,Séquences!$W$263)),"",IF(ISERROR(SEARCH(A63,Séquences!$W$263)),"",Séquences!$X$326))</f>
        <v/>
      </c>
      <c r="AH63" s="207" t="str">
        <f>IF(ISERROR(SEARCH($A$56,Séquences!$W$349)),"",IF(ISERROR(SEARCH(A63,Séquences!$W$349)),"",Séquences!$X$349))</f>
        <v/>
      </c>
      <c r="AI63" s="207" t="str">
        <f>IF(ISERROR(SEARCH($A$56,Séquences!$W$392)),"",IF(ISERROR(SEARCH(A63,Séquences!$W$392)),"",Séquences!$X$392))</f>
        <v/>
      </c>
      <c r="AJ63" s="207" t="str">
        <f>IF(ISERROR(SEARCH($A$56,Séquences!$W$435)),"",IF(ISERROR(SEARCH(B63,Séquences!$W$435)),"",Séquences!$X$435))</f>
        <v/>
      </c>
    </row>
    <row r="64" spans="1:368" ht="39" customHeight="1">
      <c r="A64" s="347"/>
      <c r="B64" s="348"/>
      <c r="C64" s="348"/>
      <c r="D64" s="349"/>
      <c r="E64" s="432" t="str">
        <f>E8&amp;E9&amp;E10&amp;E12&amp;E13&amp;E15&amp;E16&amp;E17&amp;E18&amp;E20&amp;E21&amp;E22&amp;E24&amp;E25&amp;E26&amp;E27&amp;E28&amp;E29&amp;E30&amp;E32&amp;E33&amp;E34&amp;E35&amp;E36&amp;E37&amp;E38&amp;E39&amp;E41&amp;E42&amp;E43&amp;E44&amp;E46&amp;E47&amp;E48&amp;E49&amp;E50&amp;E51&amp;E52&amp;E54&amp;E55&amp;E57&amp;E58&amp;E59&amp;E60&amp;E61&amp;E62&amp;E63</f>
        <v>.  S3 S4    S8  .S1     S6   S9     S5  S7   .... S2     S7           S9       S7   S1     S6 S7       S5   S8     S4       S2  S4     S9 S1   S4   S7          S8 S9   S3  S5 S6                      ..........................</v>
      </c>
      <c r="F64" s="432" t="str">
        <f t="shared" ref="F64:Z64" si="5">F8&amp;F9&amp;F10&amp;F12&amp;F13&amp;F15&amp;F16&amp;F17&amp;F18&amp;F20&amp;F21&amp;F22&amp;F24&amp;F25&amp;F26&amp;F27&amp;F28&amp;F29&amp;F30&amp;F32&amp;F33&amp;F34&amp;F35&amp;F36&amp;F37&amp;F38&amp;F39&amp;F41&amp;F42&amp;F43&amp;F44&amp;F46&amp;F47&amp;F48&amp;F49&amp;F50&amp;F51&amp;F52&amp;F54&amp;F55&amp;F57&amp;F58&amp;F59&amp;F60&amp;F61&amp;F62&amp;F63</f>
        <v>...S1     S6    .S1  S3  S5     S1 S2    S6 S7   S1    S5 S6    S1 S2     S7    S2     S7                  S7   .    S5   S8           ...  S3  S5 S6    .......          S2    S6 S7   .......... S2   S5   S8   S2 S3       .......</v>
      </c>
      <c r="G64" s="432" t="str">
        <f t="shared" si="5"/>
        <v xml:space="preserve">  S3 S4 S5       S3 S4    S8  ..    S5  S7   ........    S5   S8  ..   S4   S7          S8 S9   S3  S5     ............................</v>
      </c>
      <c r="H64" s="432" t="str">
        <f t="shared" si="5"/>
        <v xml:space="preserve">    S5     ...    S5     ........    S5   S8  ..S1                S8 S9     S5     ............................</v>
      </c>
      <c r="I64" s="432" t="str">
        <f t="shared" si="5"/>
        <v xml:space="preserve">   S4 S5        S4    S8     S4    S8 S9 .    S5     ............       S8 S9 .         .         ..                  .....................</v>
      </c>
      <c r="J64" s="432" t="str">
        <f t="shared" si="5"/>
        <v xml:space="preserve">                  ...S1         S1 S2        .S1 S2         S2                 ..                  ........................ S2        .                ....</v>
      </c>
      <c r="K64" s="432" t="str">
        <f t="shared" si="5"/>
        <v>.....  S3 S4 S5        S4      .   S4                        S10...   S4      S10................................</v>
      </c>
      <c r="L64" s="432" t="str">
        <f t="shared" si="5"/>
        <v>.....S1         S1 S2     S7   S1         S1 S2     S7    S2     S7           S9 ...         ...         ........ S2     S7   ..............        ....</v>
      </c>
      <c r="M64" s="432" t="str">
        <f t="shared" si="5"/>
        <v>.....S1  S3  S5     S1 S2    S6    S1    S5 S6    S1 S2         S2                S9 ...         ...  S3  S5 S6    ........ S2    S6    ...................</v>
      </c>
      <c r="N64" s="432" t="str">
        <f t="shared" si="5"/>
        <v>..   S4   S7 S8  ........................   S4   S7      S4            S7 S8           S10                                                               .........</v>
      </c>
      <c r="O64" s="432" t="str">
        <f t="shared" si="5"/>
        <v>...................         ...                  .. S2     S7     S3             S7 S8           S10                           .                  ...        ...        ..</v>
      </c>
      <c r="P64" s="432" t="str">
        <f t="shared" si="5"/>
        <v>..   S4      ..................         ..... S2  S4  S6       S4  S6                  S6    ..                           .....                .        ..</v>
      </c>
      <c r="Q64" s="432" t="str">
        <f t="shared" si="5"/>
        <v xml:space="preserve">.......S1    S5 S6    ..............         ..         .     S6      S3   S6           S8 S9      S6   S9 S10...         ..         .......                </v>
      </c>
      <c r="R64" s="432" t="str">
        <f t="shared" si="5"/>
        <v>..   S4   S7 S8 S9 ..  S3 S4 S5      S2  S4  S6 S7   .. S2     S7           S9 S10      S7   S10.....       S8 S9   S3  S5 S6             .                                                      ....         ...                  ..........</v>
      </c>
      <c r="S64" s="432" t="str">
        <f t="shared" si="5"/>
        <v xml:space="preserve">   S4 S5     ..........      S7   ....S1   S4   S7          S8 S9     S5 S6             .                                                      ....................</v>
      </c>
      <c r="T64" s="432" t="str">
        <f t="shared" si="5"/>
        <v>..   S4     S9 ..   S4 S5        S4  S6        S5 S6       S4      ....    S5     S10..   S4              S9     S5 S6             .                                                      .........         ..........</v>
      </c>
      <c r="U64" s="432" t="str">
        <f t="shared" si="5"/>
        <v>..         ..                  .         .....         .         .                                    .........         ...         ....        ......</v>
      </c>
      <c r="V64" s="432" t="str">
        <f t="shared" si="5"/>
        <v>..      S7 S8 S9 ..  S3        S2    S6 S7   . S2     S7   .....         .      S7   .  S3   S6    ..         .                  .. S2    S6 S7   .....         .......                ....</v>
      </c>
      <c r="W64" s="432" t="str">
        <f t="shared" si="5"/>
        <v>..         ..S1  S3  S5     S1     S6    .S1         .....         .S1         .  S3  S5 S6    ...         ..                       S6    ......         ..         ....        ..        .</v>
      </c>
      <c r="X64" s="432" t="str">
        <f t="shared" si="5"/>
        <v xml:space="preserve">.......................         ..         ........... S2   S5   S8 S9 S10....        .                </v>
      </c>
      <c r="Y64" s="432" t="str">
        <f t="shared" si="5"/>
        <v xml:space="preserve">........S1      S7   ..      S7   S10....S1      S7   ..                                             .                  ...........       S8  S10  S3       S10                                                               </v>
      </c>
      <c r="Z64" s="432" t="str">
        <f t="shared" si="5"/>
        <v xml:space="preserve">.......S1    S5 S6    .....................      S7        S6    S10....... S2   S5     S10 S2 S3       S10                        .        .        </v>
      </c>
      <c r="AA64" s="350"/>
      <c r="AB64" s="312"/>
      <c r="AC64" s="312"/>
      <c r="AD64" s="312"/>
      <c r="AE64" s="312"/>
      <c r="AF64" s="312"/>
      <c r="AG64" s="312"/>
      <c r="AH64" s="312"/>
      <c r="AI64" s="312"/>
      <c r="AJ64" s="312"/>
    </row>
    <row r="65" spans="4:5">
      <c r="D65" s="203">
        <f>COUNTIF(D8:D63,"I2D")</f>
        <v>15</v>
      </c>
      <c r="E65" s="202" t="s">
        <v>731</v>
      </c>
    </row>
    <row r="66" spans="4:5">
      <c r="D66" s="203">
        <f>COUNTIF(D8:D63,"IT")</f>
        <v>10</v>
      </c>
      <c r="E66" s="202" t="s">
        <v>732</v>
      </c>
    </row>
  </sheetData>
  <mergeCells count="48">
    <mergeCell ref="A54:B54"/>
    <mergeCell ref="A55:B55"/>
    <mergeCell ref="A41:B41"/>
    <mergeCell ref="A42:B42"/>
    <mergeCell ref="A43:B43"/>
    <mergeCell ref="A44:B44"/>
    <mergeCell ref="A12:B12"/>
    <mergeCell ref="A13:B13"/>
    <mergeCell ref="A15:B15"/>
    <mergeCell ref="A16:B16"/>
    <mergeCell ref="A17:B17"/>
    <mergeCell ref="A14:B14"/>
    <mergeCell ref="A19:B19"/>
    <mergeCell ref="A23:B23"/>
    <mergeCell ref="A40:B40"/>
    <mergeCell ref="A53:B53"/>
    <mergeCell ref="A18:B18"/>
    <mergeCell ref="A20:B20"/>
    <mergeCell ref="A21:B21"/>
    <mergeCell ref="A22:B22"/>
    <mergeCell ref="A24:B24"/>
    <mergeCell ref="A25:B25"/>
    <mergeCell ref="A26:B26"/>
    <mergeCell ref="A27:B27"/>
    <mergeCell ref="A28:B28"/>
    <mergeCell ref="A29:B29"/>
    <mergeCell ref="A30:B30"/>
    <mergeCell ref="A7:B7"/>
    <mergeCell ref="A8:B8"/>
    <mergeCell ref="A9:B9"/>
    <mergeCell ref="A10:B10"/>
    <mergeCell ref="A11:B11"/>
    <mergeCell ref="X1:Z1"/>
    <mergeCell ref="E1:I1"/>
    <mergeCell ref="J1:M1"/>
    <mergeCell ref="N1:Q1"/>
    <mergeCell ref="R1:T1"/>
    <mergeCell ref="U1:W1"/>
    <mergeCell ref="E40:Z40"/>
    <mergeCell ref="E45:Z45"/>
    <mergeCell ref="E53:Z53"/>
    <mergeCell ref="E56:Z56"/>
    <mergeCell ref="E7:Z7"/>
    <mergeCell ref="E11:Z11"/>
    <mergeCell ref="E14:Z14"/>
    <mergeCell ref="E19:Z19"/>
    <mergeCell ref="E23:Z23"/>
    <mergeCell ref="E31:Z31"/>
  </mergeCells>
  <conditionalFormatting sqref="E4:Z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5"/>
  <sheetViews>
    <sheetView topLeftCell="A3" workbookViewId="0">
      <selection activeCell="A54" sqref="A54:A55"/>
    </sheetView>
  </sheetViews>
  <sheetFormatPr baseColWidth="10" defaultRowHeight="15" outlineLevelRow="1"/>
  <cols>
    <col min="1" max="1" width="54" style="38" customWidth="1"/>
    <col min="2" max="2" width="16.7109375" style="38" customWidth="1"/>
    <col min="3" max="8" width="6.7109375" style="162" customWidth="1"/>
    <col min="9" max="9" width="46.5703125" style="38" customWidth="1"/>
    <col min="10" max="16384" width="11.42578125" style="38"/>
  </cols>
  <sheetData>
    <row r="1" spans="1:9" ht="24" thickBot="1">
      <c r="A1" s="961" t="s">
        <v>99</v>
      </c>
      <c r="B1" s="962"/>
      <c r="C1" s="962"/>
      <c r="D1" s="962"/>
      <c r="E1" s="962"/>
      <c r="F1" s="962"/>
      <c r="G1" s="962"/>
      <c r="H1" s="962"/>
      <c r="I1" s="963"/>
    </row>
    <row r="2" spans="1:9" ht="19.5" thickBot="1">
      <c r="A2" s="964" t="s">
        <v>100</v>
      </c>
      <c r="B2" s="965"/>
      <c r="C2" s="965"/>
      <c r="D2" s="965"/>
      <c r="E2" s="965"/>
      <c r="F2" s="965"/>
      <c r="G2" s="965"/>
      <c r="H2" s="965"/>
      <c r="I2" s="966"/>
    </row>
    <row r="3" spans="1:9" ht="15.75" thickBot="1">
      <c r="A3" s="39" t="s">
        <v>101</v>
      </c>
      <c r="B3" s="39" t="s">
        <v>102</v>
      </c>
      <c r="C3" s="40" t="s">
        <v>31</v>
      </c>
      <c r="D3" s="40" t="s">
        <v>32</v>
      </c>
      <c r="E3" s="40" t="s">
        <v>103</v>
      </c>
      <c r="F3" s="40" t="s">
        <v>104</v>
      </c>
      <c r="G3" s="40" t="s">
        <v>105</v>
      </c>
      <c r="H3" s="40" t="s">
        <v>106</v>
      </c>
      <c r="I3" s="39" t="s">
        <v>107</v>
      </c>
    </row>
    <row r="4" spans="1:9" ht="45.75" hidden="1" customHeight="1" outlineLevel="1" thickBot="1">
      <c r="A4" s="41" t="s">
        <v>108</v>
      </c>
      <c r="B4" s="967" t="s">
        <v>40</v>
      </c>
      <c r="C4" s="968">
        <v>2</v>
      </c>
      <c r="D4" s="968" t="s">
        <v>40</v>
      </c>
      <c r="E4" s="968">
        <v>3</v>
      </c>
      <c r="F4" s="968" t="s">
        <v>40</v>
      </c>
      <c r="G4" s="968" t="s">
        <v>40</v>
      </c>
      <c r="H4" s="968" t="s">
        <v>40</v>
      </c>
      <c r="I4" s="969" t="s">
        <v>109</v>
      </c>
    </row>
    <row r="5" spans="1:9" ht="15.75" hidden="1" outlineLevel="1" thickBot="1">
      <c r="A5" s="42" t="s">
        <v>110</v>
      </c>
      <c r="B5" s="967"/>
      <c r="C5" s="968"/>
      <c r="D5" s="968"/>
      <c r="E5" s="968"/>
      <c r="F5" s="968"/>
      <c r="G5" s="968"/>
      <c r="H5" s="968"/>
      <c r="I5" s="970"/>
    </row>
    <row r="6" spans="1:9" ht="45.75" hidden="1" outlineLevel="1" thickBot="1">
      <c r="A6" s="41" t="s">
        <v>111</v>
      </c>
      <c r="B6" s="967" t="s">
        <v>40</v>
      </c>
      <c r="C6" s="968">
        <v>2</v>
      </c>
      <c r="D6" s="968" t="s">
        <v>40</v>
      </c>
      <c r="E6" s="968">
        <v>3</v>
      </c>
      <c r="F6" s="968" t="s">
        <v>40</v>
      </c>
      <c r="G6" s="968" t="s">
        <v>40</v>
      </c>
      <c r="H6" s="971" t="s">
        <v>40</v>
      </c>
      <c r="I6" s="43" t="s">
        <v>112</v>
      </c>
    </row>
    <row r="7" spans="1:9" ht="60.75" hidden="1" outlineLevel="1" thickBot="1">
      <c r="A7" s="41" t="s">
        <v>113</v>
      </c>
      <c r="B7" s="967"/>
      <c r="C7" s="968"/>
      <c r="D7" s="968"/>
      <c r="E7" s="968"/>
      <c r="F7" s="968"/>
      <c r="G7" s="968"/>
      <c r="H7" s="971"/>
      <c r="I7" s="44" t="s">
        <v>114</v>
      </c>
    </row>
    <row r="8" spans="1:9" ht="45.75" hidden="1" outlineLevel="1" thickBot="1">
      <c r="A8" s="41" t="s">
        <v>115</v>
      </c>
      <c r="B8" s="967" t="s">
        <v>40</v>
      </c>
      <c r="C8" s="968">
        <v>2</v>
      </c>
      <c r="D8" s="968" t="s">
        <v>40</v>
      </c>
      <c r="E8" s="968" t="s">
        <v>40</v>
      </c>
      <c r="F8" s="968" t="s">
        <v>40</v>
      </c>
      <c r="G8" s="968" t="s">
        <v>40</v>
      </c>
      <c r="H8" s="971" t="s">
        <v>40</v>
      </c>
      <c r="I8" s="43" t="s">
        <v>116</v>
      </c>
    </row>
    <row r="9" spans="1:9" ht="45.75" hidden="1" outlineLevel="1" thickBot="1">
      <c r="A9" s="41" t="s">
        <v>117</v>
      </c>
      <c r="B9" s="967"/>
      <c r="C9" s="968"/>
      <c r="D9" s="968"/>
      <c r="E9" s="968"/>
      <c r="F9" s="968"/>
      <c r="G9" s="968"/>
      <c r="H9" s="971"/>
      <c r="I9" s="44" t="s">
        <v>114</v>
      </c>
    </row>
    <row r="10" spans="1:9" ht="45.75" hidden="1" outlineLevel="1" thickBot="1">
      <c r="A10" s="41" t="s">
        <v>118</v>
      </c>
      <c r="B10" s="45" t="s">
        <v>40</v>
      </c>
      <c r="C10" s="46">
        <v>2</v>
      </c>
      <c r="D10" s="46" t="s">
        <v>40</v>
      </c>
      <c r="E10" s="46">
        <v>3</v>
      </c>
      <c r="F10" s="46" t="s">
        <v>40</v>
      </c>
      <c r="G10" s="46" t="s">
        <v>40</v>
      </c>
      <c r="H10" s="46" t="s">
        <v>40</v>
      </c>
      <c r="I10" s="47" t="s">
        <v>119</v>
      </c>
    </row>
    <row r="11" spans="1:9" ht="15.75" collapsed="1" thickBot="1">
      <c r="A11" s="39" t="s">
        <v>120</v>
      </c>
      <c r="B11" s="39" t="s">
        <v>102</v>
      </c>
      <c r="C11" s="40" t="s">
        <v>31</v>
      </c>
      <c r="D11" s="40" t="s">
        <v>32</v>
      </c>
      <c r="E11" s="40" t="s">
        <v>103</v>
      </c>
      <c r="F11" s="40" t="s">
        <v>104</v>
      </c>
      <c r="G11" s="40" t="s">
        <v>105</v>
      </c>
      <c r="H11" s="40" t="s">
        <v>106</v>
      </c>
      <c r="I11" s="39" t="s">
        <v>107</v>
      </c>
    </row>
    <row r="12" spans="1:9" ht="45.75" hidden="1" outlineLevel="1" thickBot="1">
      <c r="A12" s="41" t="s">
        <v>121</v>
      </c>
      <c r="B12" s="48" t="s">
        <v>40</v>
      </c>
      <c r="C12" s="46">
        <v>2</v>
      </c>
      <c r="D12" s="46" t="s">
        <v>40</v>
      </c>
      <c r="E12" s="49"/>
      <c r="F12" s="973" t="s">
        <v>122</v>
      </c>
      <c r="G12" s="973"/>
      <c r="H12" s="49"/>
      <c r="I12" s="50" t="s">
        <v>123</v>
      </c>
    </row>
    <row r="13" spans="1:9" ht="30.75" hidden="1" outlineLevel="1" thickBot="1">
      <c r="A13" s="41" t="s">
        <v>124</v>
      </c>
      <c r="B13" s="48" t="s">
        <v>40</v>
      </c>
      <c r="C13" s="46" t="s">
        <v>40</v>
      </c>
      <c r="D13" s="46" t="s">
        <v>40</v>
      </c>
      <c r="E13" s="49"/>
      <c r="F13" s="968">
        <v>2</v>
      </c>
      <c r="G13" s="968"/>
      <c r="H13" s="49"/>
      <c r="I13" s="51" t="s">
        <v>125</v>
      </c>
    </row>
    <row r="14" spans="1:9" ht="15.75" collapsed="1" thickBot="1">
      <c r="A14" s="39" t="s">
        <v>126</v>
      </c>
      <c r="B14" s="39" t="s">
        <v>102</v>
      </c>
      <c r="C14" s="40" t="s">
        <v>31</v>
      </c>
      <c r="D14" s="40" t="s">
        <v>32</v>
      </c>
      <c r="E14" s="40" t="s">
        <v>103</v>
      </c>
      <c r="F14" s="40" t="s">
        <v>104</v>
      </c>
      <c r="G14" s="40" t="s">
        <v>105</v>
      </c>
      <c r="H14" s="40" t="s">
        <v>106</v>
      </c>
      <c r="I14" s="39" t="s">
        <v>107</v>
      </c>
    </row>
    <row r="15" spans="1:9" ht="45.75" customHeight="1" outlineLevel="1" thickBot="1">
      <c r="A15" s="41" t="s">
        <v>127</v>
      </c>
      <c r="B15" s="48" t="s">
        <v>40</v>
      </c>
      <c r="C15" s="46">
        <v>1</v>
      </c>
      <c r="D15" s="46" t="s">
        <v>40</v>
      </c>
      <c r="E15" s="46" t="s">
        <v>40</v>
      </c>
      <c r="F15" s="46" t="s">
        <v>40</v>
      </c>
      <c r="G15" s="46" t="s">
        <v>40</v>
      </c>
      <c r="H15" s="46" t="s">
        <v>40</v>
      </c>
      <c r="I15" s="969" t="s">
        <v>128</v>
      </c>
    </row>
    <row r="16" spans="1:9" ht="45.75" outlineLevel="1" thickBot="1">
      <c r="A16" s="41" t="s">
        <v>129</v>
      </c>
      <c r="B16" s="967" t="s">
        <v>40</v>
      </c>
      <c r="C16" s="968">
        <v>2</v>
      </c>
      <c r="D16" s="968" t="s">
        <v>40</v>
      </c>
      <c r="E16" s="968" t="s">
        <v>40</v>
      </c>
      <c r="F16" s="968" t="s">
        <v>40</v>
      </c>
      <c r="G16" s="968" t="s">
        <v>40</v>
      </c>
      <c r="H16" s="968" t="s">
        <v>40</v>
      </c>
      <c r="I16" s="969"/>
    </row>
    <row r="17" spans="1:9" ht="60.75" outlineLevel="1" thickBot="1">
      <c r="A17" s="41" t="s">
        <v>130</v>
      </c>
      <c r="B17" s="967"/>
      <c r="C17" s="968"/>
      <c r="D17" s="968"/>
      <c r="E17" s="968"/>
      <c r="F17" s="968"/>
      <c r="G17" s="968"/>
      <c r="H17" s="968"/>
      <c r="I17" s="969"/>
    </row>
    <row r="18" spans="1:9" ht="30.75" outlineLevel="1" thickBot="1">
      <c r="A18" s="41" t="s">
        <v>131</v>
      </c>
      <c r="B18" s="972" t="s">
        <v>40</v>
      </c>
      <c r="C18" s="968">
        <v>2</v>
      </c>
      <c r="D18" s="968" t="s">
        <v>40</v>
      </c>
      <c r="E18" s="968" t="s">
        <v>40</v>
      </c>
      <c r="F18" s="968" t="s">
        <v>40</v>
      </c>
      <c r="G18" s="968" t="s">
        <v>40</v>
      </c>
      <c r="H18" s="968" t="s">
        <v>40</v>
      </c>
      <c r="I18" s="969"/>
    </row>
    <row r="19" spans="1:9" ht="45.75" outlineLevel="1" thickBot="1">
      <c r="A19" s="41" t="s">
        <v>132</v>
      </c>
      <c r="B19" s="972"/>
      <c r="C19" s="968"/>
      <c r="D19" s="968"/>
      <c r="E19" s="968"/>
      <c r="F19" s="968"/>
      <c r="G19" s="968"/>
      <c r="H19" s="968"/>
      <c r="I19" s="969"/>
    </row>
    <row r="20" spans="1:9" ht="30.75" customHeight="1" outlineLevel="1" thickBot="1">
      <c r="A20" s="41" t="s">
        <v>133</v>
      </c>
      <c r="B20" s="979" t="s">
        <v>40</v>
      </c>
      <c r="C20" s="968">
        <v>2</v>
      </c>
      <c r="D20" s="968" t="s">
        <v>40</v>
      </c>
      <c r="E20" s="968" t="s">
        <v>40</v>
      </c>
      <c r="F20" s="968" t="s">
        <v>40</v>
      </c>
      <c r="G20" s="922" t="s">
        <v>40</v>
      </c>
      <c r="H20" s="922" t="s">
        <v>40</v>
      </c>
      <c r="I20" s="969" t="s">
        <v>134</v>
      </c>
    </row>
    <row r="21" spans="1:9" ht="15.75" outlineLevel="1" thickBot="1">
      <c r="A21" s="41" t="s">
        <v>135</v>
      </c>
      <c r="B21" s="979"/>
      <c r="C21" s="968"/>
      <c r="D21" s="968"/>
      <c r="E21" s="968"/>
      <c r="F21" s="968"/>
      <c r="G21" s="924"/>
      <c r="H21" s="924"/>
      <c r="I21" s="969"/>
    </row>
    <row r="22" spans="1:9" ht="19.5" thickBot="1">
      <c r="A22" s="974" t="s">
        <v>136</v>
      </c>
      <c r="B22" s="974"/>
      <c r="C22" s="974"/>
      <c r="D22" s="974"/>
      <c r="E22" s="974"/>
      <c r="F22" s="974"/>
      <c r="G22" s="974"/>
      <c r="H22" s="974"/>
      <c r="I22" s="974"/>
    </row>
    <row r="23" spans="1:9" ht="15.75" thickBot="1">
      <c r="A23" s="39" t="s">
        <v>137</v>
      </c>
      <c r="B23" s="39" t="s">
        <v>102</v>
      </c>
      <c r="C23" s="40" t="s">
        <v>31</v>
      </c>
      <c r="D23" s="40" t="s">
        <v>32</v>
      </c>
      <c r="E23" s="40" t="s">
        <v>103</v>
      </c>
      <c r="F23" s="40" t="s">
        <v>104</v>
      </c>
      <c r="G23" s="40" t="s">
        <v>105</v>
      </c>
      <c r="H23" s="40" t="s">
        <v>106</v>
      </c>
      <c r="I23" s="39" t="s">
        <v>107</v>
      </c>
    </row>
    <row r="24" spans="1:9" ht="30.75" hidden="1" outlineLevel="1" thickBot="1">
      <c r="A24" s="41" t="s">
        <v>138</v>
      </c>
      <c r="B24" s="45" t="s">
        <v>40</v>
      </c>
      <c r="C24" s="46">
        <v>1</v>
      </c>
      <c r="D24" s="46" t="s">
        <v>40</v>
      </c>
      <c r="E24" s="46" t="s">
        <v>40</v>
      </c>
      <c r="F24" s="46" t="s">
        <v>40</v>
      </c>
      <c r="G24" s="46" t="s">
        <v>40</v>
      </c>
      <c r="H24" s="46" t="s">
        <v>40</v>
      </c>
      <c r="I24" s="51" t="s">
        <v>139</v>
      </c>
    </row>
    <row r="25" spans="1:9" ht="30.75" hidden="1" outlineLevel="1" thickBot="1">
      <c r="A25" s="41" t="s">
        <v>140</v>
      </c>
      <c r="B25" s="45" t="s">
        <v>40</v>
      </c>
      <c r="C25" s="46">
        <v>2</v>
      </c>
      <c r="D25" s="46" t="s">
        <v>40</v>
      </c>
      <c r="E25" s="968">
        <v>3</v>
      </c>
      <c r="F25" s="968"/>
      <c r="G25" s="968"/>
      <c r="H25" s="968"/>
      <c r="I25" s="51" t="s">
        <v>141</v>
      </c>
    </row>
    <row r="26" spans="1:9" ht="15.75" collapsed="1" thickBot="1">
      <c r="A26" s="52" t="s">
        <v>142</v>
      </c>
      <c r="B26" s="52" t="s">
        <v>102</v>
      </c>
      <c r="C26" s="53" t="s">
        <v>31</v>
      </c>
      <c r="D26" s="53" t="s">
        <v>32</v>
      </c>
      <c r="E26" s="53" t="s">
        <v>103</v>
      </c>
      <c r="F26" s="53" t="s">
        <v>104</v>
      </c>
      <c r="G26" s="53" t="s">
        <v>105</v>
      </c>
      <c r="H26" s="53" t="s">
        <v>106</v>
      </c>
      <c r="I26" s="54" t="s">
        <v>107</v>
      </c>
    </row>
    <row r="27" spans="1:9" ht="15.75" hidden="1" outlineLevel="1" thickBot="1">
      <c r="A27" s="975" t="s">
        <v>143</v>
      </c>
      <c r="B27" s="967" t="s">
        <v>40</v>
      </c>
      <c r="C27" s="968">
        <v>1</v>
      </c>
      <c r="D27" s="968" t="s">
        <v>40</v>
      </c>
      <c r="E27" s="968" t="s">
        <v>40</v>
      </c>
      <c r="F27" s="968" t="s">
        <v>40</v>
      </c>
      <c r="G27" s="922" t="s">
        <v>40</v>
      </c>
      <c r="H27" s="976" t="s">
        <v>40</v>
      </c>
      <c r="I27" s="43" t="s">
        <v>144</v>
      </c>
    </row>
    <row r="28" spans="1:9" ht="30.75" hidden="1" outlineLevel="1" thickBot="1">
      <c r="A28" s="975"/>
      <c r="B28" s="967"/>
      <c r="C28" s="968"/>
      <c r="D28" s="968"/>
      <c r="E28" s="968"/>
      <c r="F28" s="968"/>
      <c r="G28" s="923"/>
      <c r="H28" s="977"/>
      <c r="I28" s="55" t="s">
        <v>145</v>
      </c>
    </row>
    <row r="29" spans="1:9" ht="60.75" hidden="1" outlineLevel="1" thickBot="1">
      <c r="A29" s="975"/>
      <c r="B29" s="967"/>
      <c r="C29" s="968"/>
      <c r="D29" s="968"/>
      <c r="E29" s="968"/>
      <c r="F29" s="968"/>
      <c r="G29" s="924"/>
      <c r="H29" s="978"/>
      <c r="I29" s="44" t="s">
        <v>146</v>
      </c>
    </row>
    <row r="30" spans="1:9" ht="75.75" hidden="1" outlineLevel="1" thickBot="1">
      <c r="A30" s="975" t="s">
        <v>147</v>
      </c>
      <c r="B30" s="979" t="s">
        <v>40</v>
      </c>
      <c r="C30" s="968">
        <v>2</v>
      </c>
      <c r="D30" s="968" t="s">
        <v>40</v>
      </c>
      <c r="E30" s="968" t="s">
        <v>40</v>
      </c>
      <c r="F30" s="980"/>
      <c r="G30" s="922" t="s">
        <v>40</v>
      </c>
      <c r="H30" s="922" t="s">
        <v>40</v>
      </c>
      <c r="I30" s="47" t="s">
        <v>148</v>
      </c>
    </row>
    <row r="31" spans="1:9" ht="90.75" hidden="1" outlineLevel="1" thickBot="1">
      <c r="A31" s="975"/>
      <c r="B31" s="979"/>
      <c r="C31" s="968"/>
      <c r="D31" s="968"/>
      <c r="E31" s="968"/>
      <c r="F31" s="981"/>
      <c r="G31" s="924"/>
      <c r="H31" s="924"/>
      <c r="I31" s="51" t="s">
        <v>149</v>
      </c>
    </row>
    <row r="32" spans="1:9" ht="45.75" hidden="1" outlineLevel="1" thickBot="1">
      <c r="A32" s="975" t="s">
        <v>150</v>
      </c>
      <c r="B32" s="979" t="s">
        <v>40</v>
      </c>
      <c r="C32" s="968">
        <v>2</v>
      </c>
      <c r="D32" s="968" t="s">
        <v>40</v>
      </c>
      <c r="E32" s="968">
        <v>3</v>
      </c>
      <c r="F32" s="968"/>
      <c r="G32" s="968"/>
      <c r="H32" s="968"/>
      <c r="I32" s="51" t="s">
        <v>151</v>
      </c>
    </row>
    <row r="33" spans="1:9" ht="30.75" hidden="1" outlineLevel="1" thickBot="1">
      <c r="A33" s="975"/>
      <c r="B33" s="979"/>
      <c r="C33" s="968"/>
      <c r="D33" s="968"/>
      <c r="E33" s="968"/>
      <c r="F33" s="968"/>
      <c r="G33" s="968"/>
      <c r="H33" s="968"/>
      <c r="I33" s="51" t="s">
        <v>152</v>
      </c>
    </row>
    <row r="34" spans="1:9" ht="30.75" hidden="1" outlineLevel="1" thickBot="1">
      <c r="A34" s="41" t="s">
        <v>153</v>
      </c>
      <c r="B34" s="979" t="s">
        <v>40</v>
      </c>
      <c r="C34" s="968">
        <v>2</v>
      </c>
      <c r="D34" s="968" t="s">
        <v>40</v>
      </c>
      <c r="E34" s="968">
        <v>3</v>
      </c>
      <c r="F34" s="968"/>
      <c r="G34" s="968"/>
      <c r="H34" s="968"/>
      <c r="I34" s="51" t="s">
        <v>154</v>
      </c>
    </row>
    <row r="35" spans="1:9" ht="75.75" hidden="1" outlineLevel="1" thickBot="1">
      <c r="A35" s="41" t="s">
        <v>155</v>
      </c>
      <c r="B35" s="979"/>
      <c r="C35" s="968"/>
      <c r="D35" s="968"/>
      <c r="E35" s="968"/>
      <c r="F35" s="968"/>
      <c r="G35" s="968"/>
      <c r="H35" s="968"/>
      <c r="I35" s="56" t="s">
        <v>156</v>
      </c>
    </row>
    <row r="36" spans="1:9" ht="60.75" hidden="1" outlineLevel="1" thickBot="1">
      <c r="A36" s="41" t="s">
        <v>157</v>
      </c>
      <c r="B36" s="979"/>
      <c r="C36" s="968"/>
      <c r="D36" s="968"/>
      <c r="E36" s="968"/>
      <c r="F36" s="968"/>
      <c r="G36" s="968"/>
      <c r="H36" s="968"/>
      <c r="I36" s="56" t="s">
        <v>158</v>
      </c>
    </row>
    <row r="37" spans="1:9" ht="30.75" hidden="1" outlineLevel="1" thickBot="1">
      <c r="A37" s="975" t="s">
        <v>159</v>
      </c>
      <c r="B37" s="979" t="s">
        <v>40</v>
      </c>
      <c r="C37" s="968">
        <v>2</v>
      </c>
      <c r="D37" s="968" t="s">
        <v>40</v>
      </c>
      <c r="E37" s="968">
        <v>3</v>
      </c>
      <c r="F37" s="968"/>
      <c r="G37" s="968"/>
      <c r="H37" s="968"/>
      <c r="I37" s="51" t="s">
        <v>160</v>
      </c>
    </row>
    <row r="38" spans="1:9" ht="30.75" hidden="1" outlineLevel="1" thickBot="1">
      <c r="A38" s="975"/>
      <c r="B38" s="979"/>
      <c r="C38" s="968"/>
      <c r="D38" s="968"/>
      <c r="E38" s="968"/>
      <c r="F38" s="968"/>
      <c r="G38" s="968"/>
      <c r="H38" s="968"/>
      <c r="I38" s="56" t="s">
        <v>161</v>
      </c>
    </row>
    <row r="39" spans="1:9" ht="30.75" hidden="1" outlineLevel="1" thickBot="1">
      <c r="A39" s="975"/>
      <c r="B39" s="979"/>
      <c r="C39" s="968"/>
      <c r="D39" s="968"/>
      <c r="E39" s="968"/>
      <c r="F39" s="968"/>
      <c r="G39" s="968"/>
      <c r="H39" s="968"/>
      <c r="I39" s="56" t="s">
        <v>162</v>
      </c>
    </row>
    <row r="40" spans="1:9" ht="45.75" hidden="1" outlineLevel="1" thickBot="1">
      <c r="A40" s="975"/>
      <c r="B40" s="979"/>
      <c r="C40" s="968"/>
      <c r="D40" s="968"/>
      <c r="E40" s="968"/>
      <c r="F40" s="968"/>
      <c r="G40" s="968"/>
      <c r="H40" s="968"/>
      <c r="I40" s="56" t="s">
        <v>163</v>
      </c>
    </row>
    <row r="41" spans="1:9" ht="19.5" collapsed="1" thickBot="1">
      <c r="A41" s="964" t="s">
        <v>164</v>
      </c>
      <c r="B41" s="965"/>
      <c r="C41" s="965"/>
      <c r="D41" s="965"/>
      <c r="E41" s="965"/>
      <c r="F41" s="965"/>
      <c r="G41" s="965"/>
      <c r="H41" s="965"/>
      <c r="I41" s="966"/>
    </row>
    <row r="42" spans="1:9" ht="15.75" thickBot="1">
      <c r="A42" s="39" t="s">
        <v>165</v>
      </c>
      <c r="B42" s="39" t="s">
        <v>102</v>
      </c>
      <c r="C42" s="40" t="s">
        <v>31</v>
      </c>
      <c r="D42" s="40" t="s">
        <v>32</v>
      </c>
      <c r="E42" s="40" t="s">
        <v>103</v>
      </c>
      <c r="F42" s="40" t="s">
        <v>104</v>
      </c>
      <c r="G42" s="40" t="s">
        <v>105</v>
      </c>
      <c r="H42" s="40" t="s">
        <v>106</v>
      </c>
      <c r="I42" s="39" t="s">
        <v>107</v>
      </c>
    </row>
    <row r="43" spans="1:9" ht="45.75" hidden="1" outlineLevel="1" thickBot="1">
      <c r="A43" s="41" t="s">
        <v>166</v>
      </c>
      <c r="B43" s="48" t="s">
        <v>40</v>
      </c>
      <c r="C43" s="46">
        <v>2</v>
      </c>
      <c r="D43" s="46" t="s">
        <v>40</v>
      </c>
      <c r="E43" s="46" t="s">
        <v>40</v>
      </c>
      <c r="F43" s="46" t="s">
        <v>40</v>
      </c>
      <c r="G43" s="46" t="s">
        <v>40</v>
      </c>
      <c r="H43" s="46" t="s">
        <v>40</v>
      </c>
      <c r="I43" s="51" t="s">
        <v>167</v>
      </c>
    </row>
    <row r="44" spans="1:9" ht="45.75" hidden="1" outlineLevel="1" thickBot="1">
      <c r="A44" s="41" t="s">
        <v>168</v>
      </c>
      <c r="B44" s="45" t="s">
        <v>40</v>
      </c>
      <c r="C44" s="46">
        <v>2</v>
      </c>
      <c r="D44" s="46" t="s">
        <v>40</v>
      </c>
      <c r="E44" s="46" t="s">
        <v>40</v>
      </c>
      <c r="F44" s="46" t="s">
        <v>40</v>
      </c>
      <c r="G44" s="46" t="s">
        <v>40</v>
      </c>
      <c r="H44" s="46" t="s">
        <v>40</v>
      </c>
      <c r="I44" s="51" t="s">
        <v>169</v>
      </c>
    </row>
    <row r="45" spans="1:9" ht="30.75" hidden="1" outlineLevel="1" thickBot="1">
      <c r="A45" s="41" t="s">
        <v>170</v>
      </c>
      <c r="B45" s="48" t="s">
        <v>40</v>
      </c>
      <c r="C45" s="46">
        <v>2</v>
      </c>
      <c r="D45" s="46" t="s">
        <v>40</v>
      </c>
      <c r="E45" s="46" t="s">
        <v>40</v>
      </c>
      <c r="F45" s="46" t="s">
        <v>40</v>
      </c>
      <c r="G45" s="46" t="s">
        <v>40</v>
      </c>
      <c r="H45" s="46" t="s">
        <v>40</v>
      </c>
      <c r="I45" s="51" t="s">
        <v>171</v>
      </c>
    </row>
    <row r="46" spans="1:9" ht="60.75" hidden="1" outlineLevel="1" thickBot="1">
      <c r="A46" s="41" t="s">
        <v>172</v>
      </c>
      <c r="B46" s="48" t="s">
        <v>40</v>
      </c>
      <c r="C46" s="46">
        <v>2</v>
      </c>
      <c r="D46" s="46" t="s">
        <v>40</v>
      </c>
      <c r="E46" s="46" t="s">
        <v>40</v>
      </c>
      <c r="F46" s="46" t="s">
        <v>40</v>
      </c>
      <c r="G46" s="46" t="s">
        <v>40</v>
      </c>
      <c r="H46" s="46" t="s">
        <v>40</v>
      </c>
      <c r="I46" s="56" t="s">
        <v>173</v>
      </c>
    </row>
    <row r="47" spans="1:9" ht="60.75" hidden="1" outlineLevel="1" thickBot="1">
      <c r="A47" s="408" t="s">
        <v>174</v>
      </c>
      <c r="B47" s="48" t="s">
        <v>40</v>
      </c>
      <c r="C47" s="46">
        <v>2</v>
      </c>
      <c r="D47" s="46" t="s">
        <v>40</v>
      </c>
      <c r="E47" s="46" t="s">
        <v>40</v>
      </c>
      <c r="F47" s="46" t="s">
        <v>40</v>
      </c>
      <c r="G47" s="46" t="s">
        <v>40</v>
      </c>
      <c r="H47" s="46" t="s">
        <v>40</v>
      </c>
      <c r="I47" s="56" t="s">
        <v>175</v>
      </c>
    </row>
    <row r="48" spans="1:9" ht="15.75" collapsed="1" thickBot="1">
      <c r="A48" s="435" t="s">
        <v>176</v>
      </c>
      <c r="B48" s="434" t="s">
        <v>102</v>
      </c>
      <c r="C48" s="40" t="s">
        <v>31</v>
      </c>
      <c r="D48" s="40" t="s">
        <v>32</v>
      </c>
      <c r="E48" s="40" t="s">
        <v>103</v>
      </c>
      <c r="F48" s="40" t="s">
        <v>104</v>
      </c>
      <c r="G48" s="40" t="s">
        <v>105</v>
      </c>
      <c r="H48" s="40" t="s">
        <v>106</v>
      </c>
      <c r="I48" s="39" t="s">
        <v>107</v>
      </c>
    </row>
    <row r="49" spans="1:9" ht="15.75" hidden="1" customHeight="1" outlineLevel="1" thickBot="1">
      <c r="A49" s="58" t="s">
        <v>177</v>
      </c>
      <c r="B49" s="985" t="s">
        <v>40</v>
      </c>
      <c r="C49" s="968">
        <v>2</v>
      </c>
      <c r="D49" s="968" t="s">
        <v>40</v>
      </c>
      <c r="E49" s="968" t="s">
        <v>40</v>
      </c>
      <c r="F49" s="968" t="s">
        <v>40</v>
      </c>
      <c r="G49" s="968" t="s">
        <v>40</v>
      </c>
      <c r="H49" s="968" t="s">
        <v>40</v>
      </c>
      <c r="I49" s="969" t="s">
        <v>178</v>
      </c>
    </row>
    <row r="50" spans="1:9" ht="15.75" hidden="1" outlineLevel="1" thickBot="1">
      <c r="A50" s="59" t="s">
        <v>179</v>
      </c>
      <c r="B50" s="985"/>
      <c r="C50" s="968"/>
      <c r="D50" s="968"/>
      <c r="E50" s="968"/>
      <c r="F50" s="968"/>
      <c r="G50" s="968"/>
      <c r="H50" s="968"/>
      <c r="I50" s="969"/>
    </row>
    <row r="51" spans="1:9" ht="15.75" hidden="1" outlineLevel="1" thickBot="1">
      <c r="A51" s="410" t="s">
        <v>180</v>
      </c>
      <c r="B51" s="986"/>
      <c r="C51" s="922"/>
      <c r="D51" s="922"/>
      <c r="E51" s="922"/>
      <c r="F51" s="922"/>
      <c r="G51" s="922"/>
      <c r="H51" s="922"/>
      <c r="I51" s="970"/>
    </row>
    <row r="52" spans="1:9" ht="19.5" collapsed="1" thickBot="1">
      <c r="A52" s="982" t="s">
        <v>181</v>
      </c>
      <c r="B52" s="983"/>
      <c r="C52" s="983"/>
      <c r="D52" s="983"/>
      <c r="E52" s="983"/>
      <c r="F52" s="983"/>
      <c r="G52" s="983"/>
      <c r="H52" s="983"/>
      <c r="I52" s="984"/>
    </row>
    <row r="53" spans="1:9" ht="15.75" hidden="1" outlineLevel="1" thickBot="1">
      <c r="A53" s="436" t="s">
        <v>40</v>
      </c>
      <c r="B53" s="68" t="s">
        <v>102</v>
      </c>
      <c r="C53" s="437" t="s">
        <v>31</v>
      </c>
      <c r="D53" s="437" t="s">
        <v>32</v>
      </c>
      <c r="E53" s="437" t="s">
        <v>103</v>
      </c>
      <c r="F53" s="437" t="s">
        <v>104</v>
      </c>
      <c r="G53" s="437" t="s">
        <v>105</v>
      </c>
      <c r="H53" s="437" t="s">
        <v>106</v>
      </c>
      <c r="I53" s="77" t="s">
        <v>107</v>
      </c>
    </row>
    <row r="54" spans="1:9" ht="15.75" hidden="1" customHeight="1" outlineLevel="1" thickBot="1">
      <c r="A54" s="975" t="s">
        <v>182</v>
      </c>
      <c r="B54" s="979" t="s">
        <v>40</v>
      </c>
      <c r="C54" s="968">
        <v>2</v>
      </c>
      <c r="D54" s="968" t="s">
        <v>40</v>
      </c>
      <c r="E54" s="968" t="s">
        <v>40</v>
      </c>
      <c r="F54" s="968" t="s">
        <v>40</v>
      </c>
      <c r="G54" s="968" t="s">
        <v>40</v>
      </c>
      <c r="H54" s="971" t="s">
        <v>40</v>
      </c>
      <c r="I54" s="43" t="s">
        <v>183</v>
      </c>
    </row>
    <row r="55" spans="1:9" ht="45.75" hidden="1" outlineLevel="1" thickBot="1">
      <c r="A55" s="975"/>
      <c r="B55" s="979"/>
      <c r="C55" s="968"/>
      <c r="D55" s="968"/>
      <c r="E55" s="968"/>
      <c r="F55" s="968"/>
      <c r="G55" s="968"/>
      <c r="H55" s="971"/>
      <c r="I55" s="44" t="s">
        <v>184</v>
      </c>
    </row>
    <row r="56" spans="1:9" ht="45.75" hidden="1" outlineLevel="1" thickBot="1">
      <c r="A56" s="41" t="s">
        <v>185</v>
      </c>
      <c r="B56" s="45" t="s">
        <v>40</v>
      </c>
      <c r="C56" s="46">
        <v>2</v>
      </c>
      <c r="D56" s="46" t="s">
        <v>40</v>
      </c>
      <c r="E56" s="46" t="s">
        <v>40</v>
      </c>
      <c r="F56" s="46" t="s">
        <v>40</v>
      </c>
      <c r="G56" s="46" t="s">
        <v>40</v>
      </c>
      <c r="H56" s="46" t="s">
        <v>40</v>
      </c>
      <c r="I56" s="47" t="s">
        <v>186</v>
      </c>
    </row>
    <row r="57" spans="1:9" ht="19.5" collapsed="1" thickBot="1">
      <c r="A57" s="974" t="s">
        <v>187</v>
      </c>
      <c r="B57" s="974"/>
      <c r="C57" s="974"/>
      <c r="D57" s="974"/>
      <c r="E57" s="974"/>
      <c r="F57" s="974"/>
      <c r="G57" s="974"/>
      <c r="H57" s="974"/>
      <c r="I57" s="974"/>
    </row>
    <row r="58" spans="1:9" ht="15.75" thickBot="1">
      <c r="A58" s="39" t="s">
        <v>188</v>
      </c>
      <c r="B58" s="39" t="s">
        <v>102</v>
      </c>
      <c r="C58" s="40" t="s">
        <v>31</v>
      </c>
      <c r="D58" s="40" t="s">
        <v>32</v>
      </c>
      <c r="E58" s="40" t="s">
        <v>103</v>
      </c>
      <c r="F58" s="40" t="s">
        <v>104</v>
      </c>
      <c r="G58" s="40" t="s">
        <v>105</v>
      </c>
      <c r="H58" s="40" t="s">
        <v>106</v>
      </c>
      <c r="I58" s="39" t="s">
        <v>107</v>
      </c>
    </row>
    <row r="59" spans="1:9" ht="45.75" hidden="1" outlineLevel="1" thickBot="1">
      <c r="A59" s="41" t="s">
        <v>189</v>
      </c>
      <c r="B59" s="45" t="s">
        <v>40</v>
      </c>
      <c r="C59" s="46">
        <v>2</v>
      </c>
      <c r="D59" s="46" t="s">
        <v>40</v>
      </c>
      <c r="E59" s="46" t="s">
        <v>40</v>
      </c>
      <c r="F59" s="46" t="s">
        <v>40</v>
      </c>
      <c r="G59" s="46" t="s">
        <v>40</v>
      </c>
      <c r="H59" s="46" t="s">
        <v>40</v>
      </c>
      <c r="I59" s="51" t="s">
        <v>190</v>
      </c>
    </row>
    <row r="60" spans="1:9" ht="15.75" collapsed="1" thickBot="1">
      <c r="A60" s="39" t="s">
        <v>191</v>
      </c>
      <c r="B60" s="39" t="s">
        <v>102</v>
      </c>
      <c r="C60" s="40" t="s">
        <v>31</v>
      </c>
      <c r="D60" s="40" t="s">
        <v>32</v>
      </c>
      <c r="E60" s="40" t="s">
        <v>103</v>
      </c>
      <c r="F60" s="40" t="s">
        <v>104</v>
      </c>
      <c r="G60" s="40" t="s">
        <v>105</v>
      </c>
      <c r="H60" s="40" t="s">
        <v>106</v>
      </c>
      <c r="I60" s="39" t="s">
        <v>107</v>
      </c>
    </row>
    <row r="61" spans="1:9" ht="30.75" hidden="1" customHeight="1" outlineLevel="1" thickBot="1">
      <c r="A61" s="41" t="s">
        <v>192</v>
      </c>
      <c r="B61" s="979" t="s">
        <v>193</v>
      </c>
      <c r="C61" s="46" t="s">
        <v>40</v>
      </c>
      <c r="D61" s="46">
        <v>2</v>
      </c>
      <c r="E61" s="46" t="s">
        <v>40</v>
      </c>
      <c r="F61" s="46" t="s">
        <v>40</v>
      </c>
      <c r="G61" s="46" t="s">
        <v>40</v>
      </c>
      <c r="H61" s="46" t="s">
        <v>40</v>
      </c>
      <c r="I61" s="969" t="s">
        <v>194</v>
      </c>
    </row>
    <row r="62" spans="1:9" ht="30.75" hidden="1" outlineLevel="1" thickBot="1">
      <c r="A62" s="41" t="s">
        <v>195</v>
      </c>
      <c r="B62" s="979"/>
      <c r="C62" s="46" t="s">
        <v>40</v>
      </c>
      <c r="D62" s="46">
        <v>2</v>
      </c>
      <c r="E62" s="46" t="s">
        <v>40</v>
      </c>
      <c r="F62" s="46" t="s">
        <v>40</v>
      </c>
      <c r="G62" s="46" t="s">
        <v>40</v>
      </c>
      <c r="H62" s="46" t="s">
        <v>40</v>
      </c>
      <c r="I62" s="969"/>
    </row>
    <row r="63" spans="1:9" ht="15.75" collapsed="1" thickBot="1">
      <c r="A63" s="39" t="s">
        <v>196</v>
      </c>
      <c r="B63" s="39" t="s">
        <v>102</v>
      </c>
      <c r="C63" s="40" t="s">
        <v>31</v>
      </c>
      <c r="D63" s="40" t="s">
        <v>32</v>
      </c>
      <c r="E63" s="40" t="s">
        <v>103</v>
      </c>
      <c r="F63" s="40" t="s">
        <v>104</v>
      </c>
      <c r="G63" s="40" t="s">
        <v>105</v>
      </c>
      <c r="H63" s="40" t="s">
        <v>106</v>
      </c>
      <c r="I63" s="39" t="s">
        <v>107</v>
      </c>
    </row>
    <row r="64" spans="1:9" ht="30.75" hidden="1" outlineLevel="1" thickBot="1">
      <c r="A64" s="41" t="s">
        <v>197</v>
      </c>
      <c r="B64" s="45" t="s">
        <v>198</v>
      </c>
      <c r="C64" s="46" t="s">
        <v>40</v>
      </c>
      <c r="D64" s="46">
        <v>2</v>
      </c>
      <c r="E64" s="46" t="s">
        <v>40</v>
      </c>
      <c r="F64" s="46" t="s">
        <v>40</v>
      </c>
      <c r="G64" s="46" t="s">
        <v>40</v>
      </c>
      <c r="H64" s="46" t="s">
        <v>40</v>
      </c>
      <c r="I64" s="51" t="s">
        <v>199</v>
      </c>
    </row>
    <row r="65" spans="1:9" ht="30.75" hidden="1" customHeight="1" outlineLevel="1" thickBot="1">
      <c r="A65" s="41" t="s">
        <v>200</v>
      </c>
      <c r="B65" s="987" t="s">
        <v>201</v>
      </c>
      <c r="C65" s="968" t="s">
        <v>40</v>
      </c>
      <c r="D65" s="968">
        <v>2</v>
      </c>
      <c r="E65" s="968">
        <v>3</v>
      </c>
      <c r="F65" s="968">
        <v>3</v>
      </c>
      <c r="G65" s="968">
        <v>3</v>
      </c>
      <c r="H65" s="968" t="s">
        <v>40</v>
      </c>
      <c r="I65" s="969" t="s">
        <v>202</v>
      </c>
    </row>
    <row r="66" spans="1:9" ht="33" hidden="1" outlineLevel="1" thickBot="1">
      <c r="A66" s="62" t="s">
        <v>203</v>
      </c>
      <c r="B66" s="988"/>
      <c r="C66" s="968"/>
      <c r="D66" s="968"/>
      <c r="E66" s="968"/>
      <c r="F66" s="968"/>
      <c r="G66" s="968"/>
      <c r="H66" s="968"/>
      <c r="I66" s="969"/>
    </row>
    <row r="67" spans="1:9" ht="48" hidden="1" outlineLevel="1" thickBot="1">
      <c r="A67" s="62" t="s">
        <v>204</v>
      </c>
      <c r="B67" s="989"/>
      <c r="C67" s="968"/>
      <c r="D67" s="968"/>
      <c r="E67" s="968"/>
      <c r="F67" s="968"/>
      <c r="G67" s="968"/>
      <c r="H67" s="968"/>
      <c r="I67" s="969"/>
    </row>
    <row r="68" spans="1:9" ht="60.75" hidden="1" outlineLevel="1" thickBot="1">
      <c r="A68" s="41" t="s">
        <v>205</v>
      </c>
      <c r="B68" s="45"/>
      <c r="C68" s="46" t="s">
        <v>40</v>
      </c>
      <c r="D68" s="46">
        <v>2</v>
      </c>
      <c r="E68" s="46" t="s">
        <v>40</v>
      </c>
      <c r="F68" s="46" t="s">
        <v>40</v>
      </c>
      <c r="G68" s="46">
        <v>3</v>
      </c>
      <c r="H68" s="46" t="s">
        <v>40</v>
      </c>
      <c r="I68" s="51" t="s">
        <v>206</v>
      </c>
    </row>
    <row r="69" spans="1:9" s="63" customFormat="1" ht="24" collapsed="1" thickBot="1">
      <c r="A69" s="961" t="s">
        <v>207</v>
      </c>
      <c r="B69" s="962"/>
      <c r="C69" s="962"/>
      <c r="D69" s="962"/>
      <c r="E69" s="962"/>
      <c r="F69" s="962"/>
      <c r="G69" s="962"/>
      <c r="H69" s="962"/>
      <c r="I69" s="963"/>
    </row>
    <row r="70" spans="1:9" ht="19.5" thickBot="1">
      <c r="A70" s="964" t="s">
        <v>208</v>
      </c>
      <c r="B70" s="965"/>
      <c r="C70" s="965"/>
      <c r="D70" s="965"/>
      <c r="E70" s="965"/>
      <c r="F70" s="965"/>
      <c r="G70" s="965"/>
      <c r="H70" s="965"/>
      <c r="I70" s="966"/>
    </row>
    <row r="71" spans="1:9" ht="15.75" hidden="1" outlineLevel="1" thickBot="1">
      <c r="A71" s="64" t="s">
        <v>40</v>
      </c>
      <c r="B71" s="39" t="s">
        <v>102</v>
      </c>
      <c r="C71" s="40" t="s">
        <v>31</v>
      </c>
      <c r="D71" s="40" t="s">
        <v>32</v>
      </c>
      <c r="E71" s="40" t="s">
        <v>103</v>
      </c>
      <c r="F71" s="40" t="s">
        <v>104</v>
      </c>
      <c r="G71" s="40" t="s">
        <v>105</v>
      </c>
      <c r="H71" s="40" t="s">
        <v>106</v>
      </c>
      <c r="I71" s="57" t="s">
        <v>107</v>
      </c>
    </row>
    <row r="72" spans="1:9" ht="45.75" hidden="1" outlineLevel="1" thickBot="1">
      <c r="A72" s="58" t="s">
        <v>209</v>
      </c>
      <c r="B72" s="985" t="s">
        <v>210</v>
      </c>
      <c r="C72" s="922" t="s">
        <v>40</v>
      </c>
      <c r="D72" s="968">
        <v>2</v>
      </c>
      <c r="E72" s="976">
        <v>3</v>
      </c>
      <c r="F72" s="990"/>
      <c r="G72" s="990"/>
      <c r="H72" s="990"/>
      <c r="I72" s="43" t="s">
        <v>211</v>
      </c>
    </row>
    <row r="73" spans="1:9" ht="30.75" hidden="1" customHeight="1" outlineLevel="1" thickBot="1">
      <c r="A73" s="59" t="s">
        <v>212</v>
      </c>
      <c r="B73" s="985"/>
      <c r="C73" s="923"/>
      <c r="D73" s="968"/>
      <c r="E73" s="977"/>
      <c r="F73" s="991"/>
      <c r="G73" s="991"/>
      <c r="H73" s="991"/>
      <c r="I73" s="993" t="s">
        <v>213</v>
      </c>
    </row>
    <row r="74" spans="1:9" ht="15.75" hidden="1" outlineLevel="1" thickBot="1">
      <c r="A74" s="60" t="s">
        <v>214</v>
      </c>
      <c r="B74" s="985"/>
      <c r="C74" s="923"/>
      <c r="D74" s="968"/>
      <c r="E74" s="978"/>
      <c r="F74" s="992"/>
      <c r="G74" s="992"/>
      <c r="H74" s="992"/>
      <c r="I74" s="994"/>
    </row>
    <row r="75" spans="1:9" ht="105.75" hidden="1" outlineLevel="1" thickBot="1">
      <c r="A75" s="65" t="s">
        <v>215</v>
      </c>
      <c r="B75" s="979"/>
      <c r="C75" s="923"/>
      <c r="D75" s="46">
        <v>2</v>
      </c>
      <c r="E75" s="46" t="s">
        <v>40</v>
      </c>
      <c r="F75" s="46">
        <v>3</v>
      </c>
      <c r="G75" s="46">
        <v>3</v>
      </c>
      <c r="H75" s="46">
        <v>3</v>
      </c>
      <c r="I75" s="47" t="s">
        <v>216</v>
      </c>
    </row>
    <row r="76" spans="1:9" ht="60.75" hidden="1" outlineLevel="1" thickBot="1">
      <c r="A76" s="975" t="s">
        <v>217</v>
      </c>
      <c r="B76" s="979"/>
      <c r="C76" s="923"/>
      <c r="D76" s="968">
        <v>2</v>
      </c>
      <c r="E76" s="968">
        <v>3</v>
      </c>
      <c r="F76" s="968" t="s">
        <v>40</v>
      </c>
      <c r="G76" s="968">
        <v>3</v>
      </c>
      <c r="H76" s="968" t="s">
        <v>40</v>
      </c>
      <c r="I76" s="51" t="s">
        <v>218</v>
      </c>
    </row>
    <row r="77" spans="1:9" ht="45.75" hidden="1" outlineLevel="1" thickBot="1">
      <c r="A77" s="975"/>
      <c r="B77" s="979"/>
      <c r="C77" s="924"/>
      <c r="D77" s="968"/>
      <c r="E77" s="968"/>
      <c r="F77" s="968"/>
      <c r="G77" s="968"/>
      <c r="H77" s="968"/>
      <c r="I77" s="51" t="s">
        <v>219</v>
      </c>
    </row>
    <row r="78" spans="1:9" s="66" customFormat="1" ht="19.5" customHeight="1" collapsed="1" thickBot="1">
      <c r="A78" s="964" t="s">
        <v>220</v>
      </c>
      <c r="B78" s="965"/>
      <c r="C78" s="965"/>
      <c r="D78" s="965"/>
      <c r="E78" s="965"/>
      <c r="F78" s="965"/>
      <c r="G78" s="965"/>
      <c r="H78" s="965"/>
      <c r="I78" s="966"/>
    </row>
    <row r="79" spans="1:9" ht="15.75" thickBot="1">
      <c r="A79" s="57" t="s">
        <v>221</v>
      </c>
      <c r="B79" s="39" t="s">
        <v>102</v>
      </c>
      <c r="C79" s="40" t="s">
        <v>31</v>
      </c>
      <c r="D79" s="40" t="s">
        <v>32</v>
      </c>
      <c r="E79" s="40" t="s">
        <v>103</v>
      </c>
      <c r="F79" s="40" t="s">
        <v>104</v>
      </c>
      <c r="G79" s="40" t="s">
        <v>105</v>
      </c>
      <c r="H79" s="40" t="s">
        <v>106</v>
      </c>
      <c r="I79" s="39" t="s">
        <v>107</v>
      </c>
    </row>
    <row r="80" spans="1:9" ht="15.75" hidden="1" customHeight="1" outlineLevel="1" thickBot="1">
      <c r="A80" s="58" t="s">
        <v>222</v>
      </c>
      <c r="B80" s="985" t="s">
        <v>223</v>
      </c>
      <c r="C80" s="968" t="s">
        <v>40</v>
      </c>
      <c r="D80" s="968">
        <v>2</v>
      </c>
      <c r="E80" s="968">
        <v>3</v>
      </c>
      <c r="F80" s="968">
        <v>3</v>
      </c>
      <c r="G80" s="968" t="s">
        <v>40</v>
      </c>
      <c r="H80" s="968" t="s">
        <v>40</v>
      </c>
      <c r="I80" s="969" t="s">
        <v>224</v>
      </c>
    </row>
    <row r="81" spans="1:9" ht="45.75" hidden="1" outlineLevel="1" thickBot="1">
      <c r="A81" s="60" t="s">
        <v>225</v>
      </c>
      <c r="B81" s="985"/>
      <c r="C81" s="968"/>
      <c r="D81" s="968"/>
      <c r="E81" s="968"/>
      <c r="F81" s="968"/>
      <c r="G81" s="968"/>
      <c r="H81" s="968"/>
      <c r="I81" s="969"/>
    </row>
    <row r="82" spans="1:9" ht="45.75" hidden="1" outlineLevel="1" thickBot="1">
      <c r="A82" s="65" t="s">
        <v>226</v>
      </c>
      <c r="B82" s="45" t="s">
        <v>227</v>
      </c>
      <c r="C82" s="49"/>
      <c r="D82" s="49"/>
      <c r="E82" s="49"/>
      <c r="F82" s="49"/>
      <c r="G82" s="49"/>
      <c r="H82" s="49"/>
      <c r="I82" s="51" t="s">
        <v>228</v>
      </c>
    </row>
    <row r="83" spans="1:9" ht="15.75" collapsed="1" thickBot="1">
      <c r="A83" s="39" t="s">
        <v>229</v>
      </c>
      <c r="B83" s="39" t="s">
        <v>102</v>
      </c>
      <c r="C83" s="40" t="s">
        <v>31</v>
      </c>
      <c r="D83" s="40" t="s">
        <v>32</v>
      </c>
      <c r="E83" s="40" t="s">
        <v>103</v>
      </c>
      <c r="F83" s="40" t="s">
        <v>104</v>
      </c>
      <c r="G83" s="40" t="s">
        <v>105</v>
      </c>
      <c r="H83" s="40" t="s">
        <v>106</v>
      </c>
      <c r="I83" s="57" t="s">
        <v>107</v>
      </c>
    </row>
    <row r="84" spans="1:9" ht="15.75" hidden="1" customHeight="1" outlineLevel="1" thickBot="1">
      <c r="A84" s="995" t="s">
        <v>230</v>
      </c>
      <c r="B84" s="967" t="s">
        <v>40</v>
      </c>
      <c r="C84" s="968" t="s">
        <v>40</v>
      </c>
      <c r="D84" s="968">
        <v>2</v>
      </c>
      <c r="E84" s="968">
        <v>3</v>
      </c>
      <c r="F84" s="968" t="s">
        <v>40</v>
      </c>
      <c r="G84" s="968" t="s">
        <v>40</v>
      </c>
      <c r="H84" s="971" t="s">
        <v>40</v>
      </c>
      <c r="I84" s="43" t="s">
        <v>231</v>
      </c>
    </row>
    <row r="85" spans="1:9" ht="30.75" hidden="1" outlineLevel="1" thickBot="1">
      <c r="A85" s="996"/>
      <c r="B85" s="967"/>
      <c r="C85" s="968"/>
      <c r="D85" s="968"/>
      <c r="E85" s="968"/>
      <c r="F85" s="968"/>
      <c r="G85" s="968"/>
      <c r="H85" s="971"/>
      <c r="I85" s="67" t="s">
        <v>232</v>
      </c>
    </row>
    <row r="86" spans="1:9" ht="75.75" hidden="1" outlineLevel="1" thickBot="1">
      <c r="A86" s="995" t="s">
        <v>233</v>
      </c>
      <c r="B86" s="967"/>
      <c r="C86" s="968"/>
      <c r="D86" s="968"/>
      <c r="E86" s="968"/>
      <c r="F86" s="968"/>
      <c r="G86" s="968"/>
      <c r="H86" s="971"/>
      <c r="I86" s="67" t="s">
        <v>234</v>
      </c>
    </row>
    <row r="87" spans="1:9" ht="75.75" hidden="1" outlineLevel="1" thickBot="1">
      <c r="A87" s="996"/>
      <c r="B87" s="967"/>
      <c r="C87" s="968"/>
      <c r="D87" s="968"/>
      <c r="E87" s="968"/>
      <c r="F87" s="968"/>
      <c r="G87" s="968"/>
      <c r="H87" s="971"/>
      <c r="I87" s="44" t="s">
        <v>235</v>
      </c>
    </row>
    <row r="88" spans="1:9" ht="15.75" collapsed="1" thickBot="1">
      <c r="A88" s="39" t="s">
        <v>236</v>
      </c>
      <c r="B88" s="39" t="s">
        <v>102</v>
      </c>
      <c r="C88" s="40" t="s">
        <v>31</v>
      </c>
      <c r="D88" s="40" t="s">
        <v>32</v>
      </c>
      <c r="E88" s="40" t="s">
        <v>103</v>
      </c>
      <c r="F88" s="40" t="s">
        <v>104</v>
      </c>
      <c r="G88" s="40" t="s">
        <v>105</v>
      </c>
      <c r="H88" s="40" t="s">
        <v>106</v>
      </c>
      <c r="I88" s="68" t="s">
        <v>107</v>
      </c>
    </row>
    <row r="89" spans="1:9" ht="45.75" hidden="1" outlineLevel="1" thickBot="1">
      <c r="A89" s="41" t="s">
        <v>237</v>
      </c>
      <c r="B89" s="48" t="s">
        <v>40</v>
      </c>
      <c r="C89" s="46" t="s">
        <v>40</v>
      </c>
      <c r="D89" s="46" t="s">
        <v>40</v>
      </c>
      <c r="E89" s="46">
        <v>3</v>
      </c>
      <c r="F89" s="46">
        <v>3</v>
      </c>
      <c r="G89" s="46" t="s">
        <v>40</v>
      </c>
      <c r="H89" s="46" t="s">
        <v>40</v>
      </c>
      <c r="I89" s="51" t="s">
        <v>238</v>
      </c>
    </row>
    <row r="90" spans="1:9" ht="19.5" customHeight="1" collapsed="1" thickBot="1">
      <c r="A90" s="974" t="s">
        <v>239</v>
      </c>
      <c r="B90" s="974"/>
      <c r="C90" s="974"/>
      <c r="D90" s="974"/>
      <c r="E90" s="974"/>
      <c r="F90" s="974"/>
      <c r="G90" s="974"/>
      <c r="H90" s="974"/>
      <c r="I90" s="974"/>
    </row>
    <row r="91" spans="1:9" ht="15.75" thickBot="1">
      <c r="A91" s="57" t="s">
        <v>240</v>
      </c>
      <c r="B91" s="57" t="s">
        <v>102</v>
      </c>
      <c r="C91" s="40" t="s">
        <v>31</v>
      </c>
      <c r="D91" s="40" t="s">
        <v>32</v>
      </c>
      <c r="E91" s="40" t="s">
        <v>103</v>
      </c>
      <c r="F91" s="40" t="s">
        <v>104</v>
      </c>
      <c r="G91" s="40" t="s">
        <v>105</v>
      </c>
      <c r="H91" s="40" t="s">
        <v>106</v>
      </c>
      <c r="I91" s="57" t="s">
        <v>107</v>
      </c>
    </row>
    <row r="92" spans="1:9" ht="45.75" hidden="1" outlineLevel="1" thickBot="1">
      <c r="A92" s="69" t="s">
        <v>241</v>
      </c>
      <c r="B92" s="70" t="s">
        <v>242</v>
      </c>
      <c r="C92" s="997" t="s">
        <v>40</v>
      </c>
      <c r="D92" s="968">
        <v>2</v>
      </c>
      <c r="E92" s="968" t="s">
        <v>40</v>
      </c>
      <c r="F92" s="968">
        <v>3</v>
      </c>
      <c r="G92" s="968">
        <v>3</v>
      </c>
      <c r="H92" s="971" t="s">
        <v>40</v>
      </c>
      <c r="I92" s="43" t="s">
        <v>243</v>
      </c>
    </row>
    <row r="93" spans="1:9" ht="30.75" hidden="1" outlineLevel="1" thickBot="1">
      <c r="A93" s="71" t="s">
        <v>244</v>
      </c>
      <c r="B93" s="998" t="s">
        <v>245</v>
      </c>
      <c r="C93" s="997"/>
      <c r="D93" s="968"/>
      <c r="E93" s="968"/>
      <c r="F93" s="968"/>
      <c r="G93" s="968"/>
      <c r="H93" s="971"/>
      <c r="I93" s="993" t="s">
        <v>246</v>
      </c>
    </row>
    <row r="94" spans="1:9" ht="18" hidden="1" outlineLevel="1" thickBot="1">
      <c r="A94" s="72" t="s">
        <v>247</v>
      </c>
      <c r="B94" s="998"/>
      <c r="C94" s="997"/>
      <c r="D94" s="968"/>
      <c r="E94" s="968"/>
      <c r="F94" s="968"/>
      <c r="G94" s="968"/>
      <c r="H94" s="971"/>
      <c r="I94" s="993"/>
    </row>
    <row r="95" spans="1:9" ht="18" hidden="1" customHeight="1" outlineLevel="1" thickBot="1">
      <c r="A95" s="72" t="s">
        <v>248</v>
      </c>
      <c r="B95" s="998" t="s">
        <v>249</v>
      </c>
      <c r="C95" s="997"/>
      <c r="D95" s="968"/>
      <c r="E95" s="968"/>
      <c r="F95" s="968"/>
      <c r="G95" s="968"/>
      <c r="H95" s="971"/>
      <c r="I95" s="993" t="s">
        <v>250</v>
      </c>
    </row>
    <row r="96" spans="1:9" ht="18" hidden="1" outlineLevel="1" thickBot="1">
      <c r="A96" s="72" t="s">
        <v>251</v>
      </c>
      <c r="B96" s="998"/>
      <c r="C96" s="997"/>
      <c r="D96" s="968"/>
      <c r="E96" s="968"/>
      <c r="F96" s="968"/>
      <c r="G96" s="968"/>
      <c r="H96" s="971"/>
      <c r="I96" s="993"/>
    </row>
    <row r="97" spans="1:9" ht="15.75" hidden="1" customHeight="1" outlineLevel="1" thickBot="1">
      <c r="A97" s="73" t="s">
        <v>252</v>
      </c>
      <c r="B97" s="998"/>
      <c r="C97" s="997"/>
      <c r="D97" s="968"/>
      <c r="E97" s="968"/>
      <c r="F97" s="968"/>
      <c r="G97" s="968"/>
      <c r="H97" s="971"/>
      <c r="I97" s="993" t="s">
        <v>253</v>
      </c>
    </row>
    <row r="98" spans="1:9" ht="15.75" hidden="1" outlineLevel="1" thickBot="1">
      <c r="A98" s="74" t="s">
        <v>254</v>
      </c>
      <c r="B98" s="998"/>
      <c r="C98" s="997"/>
      <c r="D98" s="968"/>
      <c r="E98" s="968"/>
      <c r="F98" s="968"/>
      <c r="G98" s="968"/>
      <c r="H98" s="971"/>
      <c r="I98" s="993"/>
    </row>
    <row r="99" spans="1:9" ht="16.5" hidden="1" outlineLevel="1" thickBot="1">
      <c r="A99" s="75" t="s">
        <v>255</v>
      </c>
      <c r="B99" s="76"/>
      <c r="C99" s="997"/>
      <c r="D99" s="968"/>
      <c r="E99" s="968"/>
      <c r="F99" s="968"/>
      <c r="G99" s="968"/>
      <c r="H99" s="971"/>
      <c r="I99" s="994"/>
    </row>
    <row r="100" spans="1:9" ht="15.75" collapsed="1" thickBot="1">
      <c r="A100" s="68" t="s">
        <v>256</v>
      </c>
      <c r="B100" s="68" t="s">
        <v>102</v>
      </c>
      <c r="C100" s="40" t="s">
        <v>31</v>
      </c>
      <c r="D100" s="40" t="s">
        <v>32</v>
      </c>
      <c r="E100" s="40" t="s">
        <v>103</v>
      </c>
      <c r="F100" s="40" t="s">
        <v>104</v>
      </c>
      <c r="G100" s="40" t="s">
        <v>105</v>
      </c>
      <c r="H100" s="40" t="s">
        <v>106</v>
      </c>
      <c r="I100" s="68" t="s">
        <v>107</v>
      </c>
    </row>
    <row r="101" spans="1:9" ht="45.75" hidden="1" outlineLevel="1" thickBot="1">
      <c r="A101" s="41" t="s">
        <v>257</v>
      </c>
      <c r="B101" s="45" t="s">
        <v>198</v>
      </c>
      <c r="C101" s="46" t="s">
        <v>40</v>
      </c>
      <c r="D101" s="46">
        <v>2</v>
      </c>
      <c r="E101" s="46" t="s">
        <v>40</v>
      </c>
      <c r="F101" s="46" t="s">
        <v>40</v>
      </c>
      <c r="G101" s="46" t="s">
        <v>40</v>
      </c>
      <c r="H101" s="46" t="s">
        <v>40</v>
      </c>
      <c r="I101" s="51" t="s">
        <v>258</v>
      </c>
    </row>
    <row r="102" spans="1:9" ht="15.75" collapsed="1" thickBot="1">
      <c r="A102" s="39" t="s">
        <v>259</v>
      </c>
      <c r="B102" s="39" t="s">
        <v>102</v>
      </c>
      <c r="C102" s="40" t="s">
        <v>31</v>
      </c>
      <c r="D102" s="40" t="s">
        <v>32</v>
      </c>
      <c r="E102" s="40" t="s">
        <v>103</v>
      </c>
      <c r="F102" s="40" t="s">
        <v>104</v>
      </c>
      <c r="G102" s="40" t="s">
        <v>105</v>
      </c>
      <c r="H102" s="40" t="s">
        <v>106</v>
      </c>
      <c r="I102" s="39" t="s">
        <v>107</v>
      </c>
    </row>
    <row r="103" spans="1:9" ht="60.75" hidden="1" outlineLevel="1" thickBot="1">
      <c r="A103" s="41" t="s">
        <v>260</v>
      </c>
      <c r="B103" s="45" t="s">
        <v>198</v>
      </c>
      <c r="C103" s="46" t="s">
        <v>40</v>
      </c>
      <c r="D103" s="46">
        <v>2</v>
      </c>
      <c r="E103" s="46" t="s">
        <v>40</v>
      </c>
      <c r="F103" s="46" t="s">
        <v>40</v>
      </c>
      <c r="G103" s="46" t="s">
        <v>40</v>
      </c>
      <c r="H103" s="46" t="s">
        <v>40</v>
      </c>
      <c r="I103" s="51" t="s">
        <v>261</v>
      </c>
    </row>
    <row r="104" spans="1:9" ht="15.75" collapsed="1" thickBot="1">
      <c r="A104" s="39" t="s">
        <v>262</v>
      </c>
      <c r="B104" s="39" t="s">
        <v>102</v>
      </c>
      <c r="C104" s="40" t="s">
        <v>31</v>
      </c>
      <c r="D104" s="40" t="s">
        <v>32</v>
      </c>
      <c r="E104" s="40" t="s">
        <v>103</v>
      </c>
      <c r="F104" s="40" t="s">
        <v>104</v>
      </c>
      <c r="G104" s="40" t="s">
        <v>105</v>
      </c>
      <c r="H104" s="40" t="s">
        <v>106</v>
      </c>
      <c r="I104" s="39" t="s">
        <v>107</v>
      </c>
    </row>
    <row r="105" spans="1:9" ht="60.75" hidden="1" outlineLevel="1" thickBot="1">
      <c r="A105" s="41" t="s">
        <v>263</v>
      </c>
      <c r="B105" s="45" t="s">
        <v>264</v>
      </c>
      <c r="C105" s="46" t="s">
        <v>40</v>
      </c>
      <c r="D105" s="46">
        <v>2</v>
      </c>
      <c r="E105" s="46" t="s">
        <v>40</v>
      </c>
      <c r="F105" s="46" t="s">
        <v>40</v>
      </c>
      <c r="G105" s="46">
        <v>3</v>
      </c>
      <c r="H105" s="46" t="s">
        <v>40</v>
      </c>
      <c r="I105" s="51" t="s">
        <v>265</v>
      </c>
    </row>
    <row r="106" spans="1:9" ht="15.75" collapsed="1" thickBot="1">
      <c r="A106" s="39" t="s">
        <v>266</v>
      </c>
      <c r="B106" s="39" t="s">
        <v>102</v>
      </c>
      <c r="C106" s="40" t="s">
        <v>31</v>
      </c>
      <c r="D106" s="40" t="s">
        <v>32</v>
      </c>
      <c r="E106" s="40" t="s">
        <v>103</v>
      </c>
      <c r="F106" s="40" t="s">
        <v>104</v>
      </c>
      <c r="G106" s="40" t="s">
        <v>105</v>
      </c>
      <c r="H106" s="40" t="s">
        <v>106</v>
      </c>
      <c r="I106" s="57" t="s">
        <v>107</v>
      </c>
    </row>
    <row r="107" spans="1:9" ht="60.75" hidden="1" outlineLevel="1" thickBot="1">
      <c r="A107" s="975" t="s">
        <v>267</v>
      </c>
      <c r="B107" s="979" t="s">
        <v>264</v>
      </c>
      <c r="C107" s="968" t="s">
        <v>40</v>
      </c>
      <c r="D107" s="968">
        <v>2</v>
      </c>
      <c r="E107" s="968" t="s">
        <v>40</v>
      </c>
      <c r="F107" s="968" t="s">
        <v>40</v>
      </c>
      <c r="G107" s="968">
        <v>3</v>
      </c>
      <c r="H107" s="971" t="s">
        <v>40</v>
      </c>
      <c r="I107" s="43" t="s">
        <v>268</v>
      </c>
    </row>
    <row r="108" spans="1:9" ht="45.75" hidden="1" outlineLevel="1" thickBot="1">
      <c r="A108" s="995"/>
      <c r="B108" s="979"/>
      <c r="C108" s="968"/>
      <c r="D108" s="968"/>
      <c r="E108" s="968"/>
      <c r="F108" s="968"/>
      <c r="G108" s="968"/>
      <c r="H108" s="971"/>
      <c r="I108" s="44" t="s">
        <v>269</v>
      </c>
    </row>
    <row r="109" spans="1:9" ht="15.75" collapsed="1" thickBot="1">
      <c r="A109" s="435" t="s">
        <v>270</v>
      </c>
      <c r="B109" s="434" t="s">
        <v>102</v>
      </c>
      <c r="C109" s="40" t="s">
        <v>31</v>
      </c>
      <c r="D109" s="40" t="s">
        <v>32</v>
      </c>
      <c r="E109" s="40" t="s">
        <v>103</v>
      </c>
      <c r="F109" s="40" t="s">
        <v>104</v>
      </c>
      <c r="G109" s="40" t="s">
        <v>105</v>
      </c>
      <c r="H109" s="40" t="s">
        <v>106</v>
      </c>
      <c r="I109" s="77" t="s">
        <v>107</v>
      </c>
    </row>
    <row r="110" spans="1:9" ht="30" hidden="1" outlineLevel="1">
      <c r="A110" s="58" t="s">
        <v>271</v>
      </c>
      <c r="B110" s="999" t="s">
        <v>249</v>
      </c>
      <c r="C110" s="922" t="s">
        <v>40</v>
      </c>
      <c r="D110" s="922">
        <v>2</v>
      </c>
      <c r="E110" s="922">
        <v>3</v>
      </c>
      <c r="F110" s="922">
        <v>3</v>
      </c>
      <c r="G110" s="922" t="s">
        <v>272</v>
      </c>
      <c r="H110" s="976" t="s">
        <v>40</v>
      </c>
      <c r="I110" s="78" t="s">
        <v>273</v>
      </c>
    </row>
    <row r="111" spans="1:9" ht="30" hidden="1" customHeight="1" outlineLevel="1">
      <c r="A111" s="59" t="s">
        <v>274</v>
      </c>
      <c r="B111" s="1000"/>
      <c r="C111" s="923"/>
      <c r="D111" s="923"/>
      <c r="E111" s="923"/>
      <c r="F111" s="923"/>
      <c r="G111" s="923"/>
      <c r="H111" s="977"/>
      <c r="I111" s="1001" t="s">
        <v>275</v>
      </c>
    </row>
    <row r="112" spans="1:9" hidden="1" outlineLevel="1">
      <c r="A112" s="1002" t="s">
        <v>276</v>
      </c>
      <c r="B112" s="1000"/>
      <c r="C112" s="923"/>
      <c r="D112" s="923"/>
      <c r="E112" s="923"/>
      <c r="F112" s="923"/>
      <c r="G112" s="923"/>
      <c r="H112" s="977"/>
      <c r="I112" s="1001"/>
    </row>
    <row r="113" spans="1:9" ht="45.75" hidden="1" outlineLevel="1" thickBot="1">
      <c r="A113" s="1002"/>
      <c r="B113" s="1000"/>
      <c r="C113" s="923"/>
      <c r="D113" s="923"/>
      <c r="E113" s="923"/>
      <c r="F113" s="923"/>
      <c r="G113" s="923"/>
      <c r="H113" s="977"/>
      <c r="I113" s="409" t="s">
        <v>277</v>
      </c>
    </row>
    <row r="114" spans="1:9" ht="19.5" customHeight="1" collapsed="1" thickBot="1">
      <c r="A114" s="982" t="s">
        <v>278</v>
      </c>
      <c r="B114" s="983"/>
      <c r="C114" s="983"/>
      <c r="D114" s="983"/>
      <c r="E114" s="983"/>
      <c r="F114" s="983"/>
      <c r="G114" s="983"/>
      <c r="H114" s="983"/>
      <c r="I114" s="984"/>
    </row>
    <row r="115" spans="1:9" ht="15.75" thickBot="1">
      <c r="A115" s="435" t="s">
        <v>279</v>
      </c>
      <c r="B115" s="586" t="s">
        <v>102</v>
      </c>
      <c r="C115" s="437" t="s">
        <v>31</v>
      </c>
      <c r="D115" s="437" t="s">
        <v>32</v>
      </c>
      <c r="E115" s="437" t="s">
        <v>103</v>
      </c>
      <c r="F115" s="437" t="s">
        <v>104</v>
      </c>
      <c r="G115" s="437" t="s">
        <v>105</v>
      </c>
      <c r="H115" s="437" t="s">
        <v>106</v>
      </c>
      <c r="I115" s="77" t="s">
        <v>107</v>
      </c>
    </row>
    <row r="116" spans="1:9" ht="30.75" hidden="1" customHeight="1" outlineLevel="1" thickBot="1">
      <c r="A116" s="58" t="s">
        <v>280</v>
      </c>
      <c r="B116" s="985" t="s">
        <v>281</v>
      </c>
      <c r="C116" s="968" t="s">
        <v>40</v>
      </c>
      <c r="D116" s="968">
        <v>2</v>
      </c>
      <c r="E116" s="968" t="s">
        <v>40</v>
      </c>
      <c r="F116" s="968" t="s">
        <v>40</v>
      </c>
      <c r="G116" s="968">
        <v>3</v>
      </c>
      <c r="H116" s="971">
        <v>3</v>
      </c>
      <c r="I116" s="43" t="s">
        <v>282</v>
      </c>
    </row>
    <row r="117" spans="1:9" ht="30.75" hidden="1" customHeight="1" outlineLevel="1" thickBot="1">
      <c r="A117" s="59" t="s">
        <v>283</v>
      </c>
      <c r="B117" s="985"/>
      <c r="C117" s="968"/>
      <c r="D117" s="968"/>
      <c r="E117" s="968"/>
      <c r="F117" s="968"/>
      <c r="G117" s="968"/>
      <c r="H117" s="971"/>
      <c r="I117" s="993" t="s">
        <v>284</v>
      </c>
    </row>
    <row r="118" spans="1:9" ht="15.75" hidden="1" outlineLevel="1" thickBot="1">
      <c r="A118" s="59" t="s">
        <v>285</v>
      </c>
      <c r="B118" s="985"/>
      <c r="C118" s="968"/>
      <c r="D118" s="968"/>
      <c r="E118" s="968"/>
      <c r="F118" s="968"/>
      <c r="G118" s="968"/>
      <c r="H118" s="971"/>
      <c r="I118" s="993"/>
    </row>
    <row r="119" spans="1:9" ht="15.75" hidden="1" outlineLevel="1" thickBot="1">
      <c r="A119" s="60" t="s">
        <v>286</v>
      </c>
      <c r="B119" s="985"/>
      <c r="C119" s="968"/>
      <c r="D119" s="968"/>
      <c r="E119" s="968"/>
      <c r="F119" s="968"/>
      <c r="G119" s="968"/>
      <c r="H119" s="971"/>
      <c r="I119" s="994"/>
    </row>
    <row r="120" spans="1:9" ht="15.75" collapsed="1" thickBot="1">
      <c r="A120" s="435" t="s">
        <v>287</v>
      </c>
      <c r="B120" s="434" t="s">
        <v>102</v>
      </c>
      <c r="C120" s="40" t="s">
        <v>31</v>
      </c>
      <c r="D120" s="40" t="s">
        <v>32</v>
      </c>
      <c r="E120" s="40" t="s">
        <v>103</v>
      </c>
      <c r="F120" s="40" t="s">
        <v>104</v>
      </c>
      <c r="G120" s="40" t="s">
        <v>105</v>
      </c>
      <c r="H120" s="40" t="s">
        <v>106</v>
      </c>
      <c r="I120" s="77" t="s">
        <v>107</v>
      </c>
    </row>
    <row r="121" spans="1:9" ht="60.75" hidden="1" outlineLevel="1" thickBot="1">
      <c r="A121" s="996" t="s">
        <v>288</v>
      </c>
      <c r="B121" s="979" t="s">
        <v>289</v>
      </c>
      <c r="C121" s="968" t="s">
        <v>40</v>
      </c>
      <c r="D121" s="968">
        <v>2</v>
      </c>
      <c r="E121" s="968" t="s">
        <v>40</v>
      </c>
      <c r="F121" s="968" t="s">
        <v>40</v>
      </c>
      <c r="G121" s="968" t="s">
        <v>40</v>
      </c>
      <c r="H121" s="971">
        <v>3</v>
      </c>
      <c r="I121" s="43" t="s">
        <v>290</v>
      </c>
    </row>
    <row r="122" spans="1:9" ht="30.75" hidden="1" outlineLevel="1" thickBot="1">
      <c r="A122" s="975"/>
      <c r="B122" s="979"/>
      <c r="C122" s="968"/>
      <c r="D122" s="968"/>
      <c r="E122" s="968"/>
      <c r="F122" s="968"/>
      <c r="G122" s="968"/>
      <c r="H122" s="971"/>
      <c r="I122" s="55" t="s">
        <v>291</v>
      </c>
    </row>
    <row r="123" spans="1:9" ht="60.75" hidden="1" outlineLevel="1" thickBot="1">
      <c r="A123" s="975"/>
      <c r="B123" s="979"/>
      <c r="C123" s="968"/>
      <c r="D123" s="968"/>
      <c r="E123" s="968"/>
      <c r="F123" s="968"/>
      <c r="G123" s="968"/>
      <c r="H123" s="971"/>
      <c r="I123" s="44" t="s">
        <v>292</v>
      </c>
    </row>
    <row r="124" spans="1:9" ht="90.75" hidden="1" outlineLevel="1" thickBot="1">
      <c r="A124" s="41" t="s">
        <v>293</v>
      </c>
      <c r="B124" s="45" t="s">
        <v>40</v>
      </c>
      <c r="C124" s="46" t="s">
        <v>40</v>
      </c>
      <c r="D124" s="46">
        <v>2</v>
      </c>
      <c r="E124" s="46" t="s">
        <v>40</v>
      </c>
      <c r="F124" s="46" t="s">
        <v>40</v>
      </c>
      <c r="G124" s="46" t="s">
        <v>40</v>
      </c>
      <c r="H124" s="46">
        <v>3</v>
      </c>
      <c r="I124" s="80" t="s">
        <v>294</v>
      </c>
    </row>
    <row r="125" spans="1:9" ht="60.75" hidden="1" outlineLevel="1" thickBot="1">
      <c r="A125" s="975" t="s">
        <v>295</v>
      </c>
      <c r="B125" s="967" t="s">
        <v>40</v>
      </c>
      <c r="C125" s="968" t="s">
        <v>40</v>
      </c>
      <c r="D125" s="968">
        <v>2</v>
      </c>
      <c r="E125" s="968" t="s">
        <v>40</v>
      </c>
      <c r="F125" s="968" t="s">
        <v>40</v>
      </c>
      <c r="G125" s="968" t="s">
        <v>40</v>
      </c>
      <c r="H125" s="971">
        <v>3</v>
      </c>
      <c r="I125" s="43" t="s">
        <v>296</v>
      </c>
    </row>
    <row r="126" spans="1:9" ht="15.75" hidden="1" outlineLevel="1" thickBot="1">
      <c r="A126" s="975"/>
      <c r="B126" s="967"/>
      <c r="C126" s="968"/>
      <c r="D126" s="968"/>
      <c r="E126" s="968"/>
      <c r="F126" s="968"/>
      <c r="G126" s="968"/>
      <c r="H126" s="971"/>
      <c r="I126" s="44" t="s">
        <v>297</v>
      </c>
    </row>
    <row r="127" spans="1:9" ht="15.75" collapsed="1" thickBot="1">
      <c r="A127" s="39" t="s">
        <v>298</v>
      </c>
      <c r="B127" s="39" t="s">
        <v>102</v>
      </c>
      <c r="C127" s="40" t="s">
        <v>31</v>
      </c>
      <c r="D127" s="40" t="s">
        <v>32</v>
      </c>
      <c r="E127" s="40" t="s">
        <v>103</v>
      </c>
      <c r="F127" s="40" t="s">
        <v>104</v>
      </c>
      <c r="G127" s="40" t="s">
        <v>105</v>
      </c>
      <c r="H127" s="40" t="s">
        <v>106</v>
      </c>
      <c r="I127" s="77" t="s">
        <v>107</v>
      </c>
    </row>
    <row r="128" spans="1:9" ht="15.75" hidden="1" customHeight="1" outlineLevel="1" thickBot="1">
      <c r="A128" s="975" t="s">
        <v>299</v>
      </c>
      <c r="B128" s="979" t="s">
        <v>40</v>
      </c>
      <c r="C128" s="968" t="s">
        <v>40</v>
      </c>
      <c r="D128" s="968">
        <v>2</v>
      </c>
      <c r="E128" s="968" t="s">
        <v>40</v>
      </c>
      <c r="F128" s="968" t="s">
        <v>40</v>
      </c>
      <c r="G128" s="968" t="s">
        <v>40</v>
      </c>
      <c r="H128" s="971">
        <v>3</v>
      </c>
      <c r="I128" s="43" t="s">
        <v>300</v>
      </c>
    </row>
    <row r="129" spans="1:9" ht="45.75" hidden="1" outlineLevel="1" thickBot="1">
      <c r="A129" s="975"/>
      <c r="B129" s="979"/>
      <c r="C129" s="968"/>
      <c r="D129" s="968"/>
      <c r="E129" s="968"/>
      <c r="F129" s="968"/>
      <c r="G129" s="968"/>
      <c r="H129" s="971"/>
      <c r="I129" s="44" t="s">
        <v>301</v>
      </c>
    </row>
    <row r="130" spans="1:9" ht="45.75" hidden="1" outlineLevel="1" thickBot="1">
      <c r="A130" s="41" t="s">
        <v>302</v>
      </c>
      <c r="B130" s="45" t="s">
        <v>303</v>
      </c>
      <c r="C130" s="46" t="s">
        <v>40</v>
      </c>
      <c r="D130" s="46">
        <v>2</v>
      </c>
      <c r="E130" s="46" t="s">
        <v>40</v>
      </c>
      <c r="F130" s="46" t="s">
        <v>40</v>
      </c>
      <c r="G130" s="46">
        <v>3</v>
      </c>
      <c r="H130" s="46">
        <v>3</v>
      </c>
      <c r="I130" s="47" t="s">
        <v>304</v>
      </c>
    </row>
    <row r="131" spans="1:9" ht="60.75" hidden="1" outlineLevel="1" thickBot="1">
      <c r="A131" s="41" t="s">
        <v>305</v>
      </c>
      <c r="B131" s="48" t="s">
        <v>40</v>
      </c>
      <c r="C131" s="46" t="s">
        <v>40</v>
      </c>
      <c r="D131" s="46">
        <v>2</v>
      </c>
      <c r="E131" s="46" t="s">
        <v>40</v>
      </c>
      <c r="F131" s="46" t="s">
        <v>40</v>
      </c>
      <c r="G131" s="46" t="s">
        <v>40</v>
      </c>
      <c r="H131" s="46">
        <v>3</v>
      </c>
      <c r="I131" s="51" t="s">
        <v>306</v>
      </c>
    </row>
    <row r="132" spans="1:9" ht="30.75" hidden="1" outlineLevel="1" thickBot="1">
      <c r="A132" s="41" t="s">
        <v>307</v>
      </c>
      <c r="B132" s="45" t="s">
        <v>40</v>
      </c>
      <c r="C132" s="46" t="s">
        <v>40</v>
      </c>
      <c r="D132" s="46" t="s">
        <v>40</v>
      </c>
      <c r="E132" s="46" t="s">
        <v>40</v>
      </c>
      <c r="F132" s="46" t="s">
        <v>40</v>
      </c>
      <c r="G132" s="46" t="s">
        <v>40</v>
      </c>
      <c r="H132" s="46">
        <v>2</v>
      </c>
      <c r="I132" s="51" t="s">
        <v>308</v>
      </c>
    </row>
    <row r="133" spans="1:9" ht="15.75" collapsed="1" thickBot="1">
      <c r="A133" s="39" t="s">
        <v>309</v>
      </c>
      <c r="B133" s="39" t="s">
        <v>102</v>
      </c>
      <c r="C133" s="40" t="s">
        <v>31</v>
      </c>
      <c r="D133" s="40" t="s">
        <v>32</v>
      </c>
      <c r="E133" s="40" t="s">
        <v>103</v>
      </c>
      <c r="F133" s="40" t="s">
        <v>104</v>
      </c>
      <c r="G133" s="40" t="s">
        <v>105</v>
      </c>
      <c r="H133" s="40" t="s">
        <v>106</v>
      </c>
      <c r="I133" s="57" t="s">
        <v>107</v>
      </c>
    </row>
    <row r="134" spans="1:9" ht="15.75" hidden="1" customHeight="1" outlineLevel="1" thickBot="1">
      <c r="A134" s="975" t="s">
        <v>310</v>
      </c>
      <c r="B134" s="979" t="s">
        <v>311</v>
      </c>
      <c r="C134" s="968" t="s">
        <v>40</v>
      </c>
      <c r="D134" s="968">
        <v>2</v>
      </c>
      <c r="E134" s="968" t="s">
        <v>40</v>
      </c>
      <c r="F134" s="968" t="s">
        <v>40</v>
      </c>
      <c r="G134" s="968" t="s">
        <v>40</v>
      </c>
      <c r="H134" s="971">
        <v>3</v>
      </c>
      <c r="I134" s="43" t="s">
        <v>312</v>
      </c>
    </row>
    <row r="135" spans="1:9" ht="15.75" hidden="1" outlineLevel="1" thickBot="1">
      <c r="A135" s="975"/>
      <c r="B135" s="979"/>
      <c r="C135" s="968"/>
      <c r="D135" s="968"/>
      <c r="E135" s="968"/>
      <c r="F135" s="968"/>
      <c r="G135" s="968"/>
      <c r="H135" s="971"/>
      <c r="I135" s="55" t="s">
        <v>313</v>
      </c>
    </row>
    <row r="136" spans="1:9" ht="30.75" hidden="1" outlineLevel="1" thickBot="1">
      <c r="A136" s="975" t="s">
        <v>314</v>
      </c>
      <c r="B136" s="967" t="s">
        <v>40</v>
      </c>
      <c r="C136" s="968" t="s">
        <v>40</v>
      </c>
      <c r="D136" s="968">
        <v>2</v>
      </c>
      <c r="E136" s="968" t="s">
        <v>40</v>
      </c>
      <c r="F136" s="968" t="s">
        <v>40</v>
      </c>
      <c r="G136" s="968" t="s">
        <v>40</v>
      </c>
      <c r="H136" s="971">
        <v>3</v>
      </c>
      <c r="I136" s="43" t="s">
        <v>315</v>
      </c>
    </row>
    <row r="137" spans="1:9" ht="15.75" hidden="1" outlineLevel="1" thickBot="1">
      <c r="A137" s="975"/>
      <c r="B137" s="967"/>
      <c r="C137" s="968"/>
      <c r="D137" s="968"/>
      <c r="E137" s="968"/>
      <c r="F137" s="968"/>
      <c r="G137" s="968"/>
      <c r="H137" s="971"/>
      <c r="I137" s="55" t="s">
        <v>316</v>
      </c>
    </row>
    <row r="138" spans="1:9" ht="30.75" hidden="1" outlineLevel="1" thickBot="1">
      <c r="A138" s="975"/>
      <c r="B138" s="967"/>
      <c r="C138" s="968"/>
      <c r="D138" s="968"/>
      <c r="E138" s="968"/>
      <c r="F138" s="968"/>
      <c r="G138" s="968"/>
      <c r="H138" s="971"/>
      <c r="I138" s="55" t="s">
        <v>317</v>
      </c>
    </row>
    <row r="139" spans="1:9" ht="30.75" hidden="1" outlineLevel="1" thickBot="1">
      <c r="A139" s="975" t="s">
        <v>318</v>
      </c>
      <c r="B139" s="967" t="s">
        <v>40</v>
      </c>
      <c r="C139" s="968" t="s">
        <v>40</v>
      </c>
      <c r="D139" s="968">
        <v>1</v>
      </c>
      <c r="E139" s="968" t="s">
        <v>40</v>
      </c>
      <c r="F139" s="968" t="s">
        <v>40</v>
      </c>
      <c r="G139" s="968" t="s">
        <v>40</v>
      </c>
      <c r="H139" s="971">
        <v>2</v>
      </c>
      <c r="I139" s="43" t="s">
        <v>319</v>
      </c>
    </row>
    <row r="140" spans="1:9" ht="30.75" hidden="1" outlineLevel="1" thickBot="1">
      <c r="A140" s="975"/>
      <c r="B140" s="967"/>
      <c r="C140" s="968"/>
      <c r="D140" s="968"/>
      <c r="E140" s="968"/>
      <c r="F140" s="968"/>
      <c r="G140" s="968"/>
      <c r="H140" s="971"/>
      <c r="I140" s="44" t="s">
        <v>320</v>
      </c>
    </row>
    <row r="141" spans="1:9" ht="15.75" collapsed="1" thickBot="1">
      <c r="A141" s="39" t="s">
        <v>321</v>
      </c>
      <c r="B141" s="39" t="s">
        <v>102</v>
      </c>
      <c r="C141" s="40" t="s">
        <v>31</v>
      </c>
      <c r="D141" s="40" t="s">
        <v>32</v>
      </c>
      <c r="E141" s="40" t="s">
        <v>103</v>
      </c>
      <c r="F141" s="40" t="s">
        <v>104</v>
      </c>
      <c r="G141" s="40" t="s">
        <v>105</v>
      </c>
      <c r="H141" s="40" t="s">
        <v>106</v>
      </c>
      <c r="I141" s="77" t="s">
        <v>107</v>
      </c>
    </row>
    <row r="142" spans="1:9" ht="60.75" hidden="1" outlineLevel="1" thickBot="1">
      <c r="A142" s="975" t="s">
        <v>322</v>
      </c>
      <c r="B142" s="979" t="s">
        <v>323</v>
      </c>
      <c r="C142" s="968" t="s">
        <v>40</v>
      </c>
      <c r="D142" s="968">
        <v>2</v>
      </c>
      <c r="E142" s="968" t="s">
        <v>40</v>
      </c>
      <c r="F142" s="968" t="s">
        <v>40</v>
      </c>
      <c r="G142" s="968">
        <v>3</v>
      </c>
      <c r="H142" s="971">
        <v>3</v>
      </c>
      <c r="I142" s="43" t="s">
        <v>324</v>
      </c>
    </row>
    <row r="143" spans="1:9" ht="30.75" hidden="1" outlineLevel="1" thickBot="1">
      <c r="A143" s="975"/>
      <c r="B143" s="979"/>
      <c r="C143" s="968"/>
      <c r="D143" s="968"/>
      <c r="E143" s="968"/>
      <c r="F143" s="968"/>
      <c r="G143" s="968"/>
      <c r="H143" s="971"/>
      <c r="I143" s="44" t="s">
        <v>325</v>
      </c>
    </row>
    <row r="144" spans="1:9" s="81" customFormat="1" ht="24" collapsed="1" thickBot="1">
      <c r="A144" s="1003" t="s">
        <v>326</v>
      </c>
      <c r="B144" s="1004"/>
      <c r="C144" s="1004"/>
      <c r="D144" s="1004"/>
      <c r="E144" s="1004"/>
      <c r="F144" s="1004"/>
      <c r="G144" s="1004"/>
      <c r="H144" s="1004"/>
      <c r="I144" s="1005"/>
    </row>
    <row r="145" spans="1:9" s="311" customFormat="1" ht="19.5" thickBot="1">
      <c r="A145" s="1012" t="s">
        <v>327</v>
      </c>
      <c r="B145" s="1013"/>
      <c r="C145" s="1013"/>
      <c r="D145" s="1013"/>
      <c r="E145" s="1013"/>
      <c r="F145" s="1013"/>
      <c r="G145" s="1013"/>
      <c r="H145" s="1013"/>
      <c r="I145" s="1014"/>
    </row>
    <row r="146" spans="1:9" ht="15.75" customHeight="1" thickBot="1">
      <c r="A146" s="421" t="s">
        <v>328</v>
      </c>
      <c r="B146" s="422" t="s">
        <v>102</v>
      </c>
      <c r="C146" s="423" t="s">
        <v>31</v>
      </c>
      <c r="D146" s="423" t="s">
        <v>32</v>
      </c>
      <c r="E146" s="423" t="s">
        <v>103</v>
      </c>
      <c r="F146" s="423" t="s">
        <v>104</v>
      </c>
      <c r="G146" s="423" t="s">
        <v>105</v>
      </c>
      <c r="H146" s="423" t="s">
        <v>106</v>
      </c>
      <c r="I146" s="424" t="s">
        <v>107</v>
      </c>
    </row>
    <row r="147" spans="1:9" ht="45.75" hidden="1" outlineLevel="1" thickBot="1">
      <c r="A147" s="399" t="s">
        <v>329</v>
      </c>
      <c r="B147" s="1006" t="s">
        <v>40</v>
      </c>
      <c r="C147" s="924" t="s">
        <v>40</v>
      </c>
      <c r="D147" s="924">
        <v>2</v>
      </c>
      <c r="E147" s="981"/>
      <c r="F147" s="924">
        <v>3</v>
      </c>
      <c r="G147" s="924"/>
      <c r="H147" s="1009"/>
      <c r="I147" s="400" t="s">
        <v>330</v>
      </c>
    </row>
    <row r="148" spans="1:9" ht="22.5" hidden="1" customHeight="1" outlineLevel="1" thickBot="1">
      <c r="A148" s="1002" t="s">
        <v>331</v>
      </c>
      <c r="B148" s="1007"/>
      <c r="C148" s="968"/>
      <c r="D148" s="968"/>
      <c r="E148" s="1008"/>
      <c r="F148" s="968"/>
      <c r="G148" s="968"/>
      <c r="H148" s="1010"/>
      <c r="I148" s="85" t="s">
        <v>332</v>
      </c>
    </row>
    <row r="149" spans="1:9" ht="24" hidden="1" customHeight="1" outlineLevel="1" thickBot="1">
      <c r="A149" s="1002"/>
      <c r="B149" s="1007"/>
      <c r="C149" s="968"/>
      <c r="D149" s="968"/>
      <c r="E149" s="1008"/>
      <c r="F149" s="968"/>
      <c r="G149" s="968"/>
      <c r="H149" s="1010"/>
      <c r="I149" s="85" t="s">
        <v>333</v>
      </c>
    </row>
    <row r="150" spans="1:9" ht="38.25" hidden="1" customHeight="1" outlineLevel="1" thickBot="1">
      <c r="A150" s="86"/>
      <c r="B150" s="1007"/>
      <c r="C150" s="968"/>
      <c r="D150" s="968"/>
      <c r="E150" s="1008"/>
      <c r="F150" s="968"/>
      <c r="G150" s="968"/>
      <c r="H150" s="1010"/>
      <c r="I150" s="85" t="s">
        <v>334</v>
      </c>
    </row>
    <row r="151" spans="1:9" ht="30.75" hidden="1" outlineLevel="1" thickBot="1">
      <c r="A151" s="86"/>
      <c r="B151" s="1007"/>
      <c r="C151" s="968"/>
      <c r="D151" s="968"/>
      <c r="E151" s="1008"/>
      <c r="F151" s="968"/>
      <c r="G151" s="968"/>
      <c r="H151" s="1010"/>
      <c r="I151" s="85" t="s">
        <v>335</v>
      </c>
    </row>
    <row r="152" spans="1:9" ht="15.75" hidden="1" outlineLevel="1" thickBot="1">
      <c r="A152" s="86"/>
      <c r="B152" s="921"/>
      <c r="C152" s="922"/>
      <c r="D152" s="922"/>
      <c r="E152" s="980"/>
      <c r="F152" s="922"/>
      <c r="G152" s="922"/>
      <c r="H152" s="1011"/>
      <c r="I152" s="85" t="s">
        <v>336</v>
      </c>
    </row>
    <row r="153" spans="1:9" ht="15.75" customHeight="1" collapsed="1" thickBot="1">
      <c r="A153" s="421" t="s">
        <v>337</v>
      </c>
      <c r="B153" s="422" t="s">
        <v>102</v>
      </c>
      <c r="C153" s="423" t="s">
        <v>31</v>
      </c>
      <c r="D153" s="423" t="s">
        <v>32</v>
      </c>
      <c r="E153" s="423" t="s">
        <v>103</v>
      </c>
      <c r="F153" s="423" t="s">
        <v>104</v>
      </c>
      <c r="G153" s="423" t="s">
        <v>105</v>
      </c>
      <c r="H153" s="423" t="s">
        <v>106</v>
      </c>
      <c r="I153" s="424" t="s">
        <v>107</v>
      </c>
    </row>
    <row r="154" spans="1:9" ht="63.75" hidden="1" customHeight="1" outlineLevel="1" thickBot="1">
      <c r="A154" s="996" t="s">
        <v>338</v>
      </c>
      <c r="B154" s="1015" t="s">
        <v>40</v>
      </c>
      <c r="C154" s="924" t="s">
        <v>40</v>
      </c>
      <c r="D154" s="924">
        <v>2</v>
      </c>
      <c r="E154" s="977">
        <v>3</v>
      </c>
      <c r="F154" s="1016"/>
      <c r="G154" s="1016"/>
      <c r="H154" s="1017"/>
      <c r="I154" s="400" t="s">
        <v>339</v>
      </c>
    </row>
    <row r="155" spans="1:9" ht="68.25" hidden="1" customHeight="1" outlineLevel="1" thickBot="1">
      <c r="A155" s="975"/>
      <c r="B155" s="979"/>
      <c r="C155" s="968"/>
      <c r="D155" s="968"/>
      <c r="E155" s="978"/>
      <c r="F155" s="992"/>
      <c r="G155" s="992"/>
      <c r="H155" s="1018"/>
      <c r="I155" s="55" t="s">
        <v>340</v>
      </c>
    </row>
    <row r="156" spans="1:9" ht="30.75" hidden="1" outlineLevel="1" thickBot="1">
      <c r="A156" s="975" t="s">
        <v>341</v>
      </c>
      <c r="B156" s="967" t="s">
        <v>40</v>
      </c>
      <c r="C156" s="968" t="s">
        <v>40</v>
      </c>
      <c r="D156" s="968">
        <v>2</v>
      </c>
      <c r="E156" s="968" t="s">
        <v>40</v>
      </c>
      <c r="F156" s="968" t="s">
        <v>40</v>
      </c>
      <c r="G156" s="968">
        <v>3</v>
      </c>
      <c r="H156" s="971" t="s">
        <v>40</v>
      </c>
      <c r="I156" s="43" t="s">
        <v>342</v>
      </c>
    </row>
    <row r="157" spans="1:9" ht="30.75" hidden="1" outlineLevel="1" thickBot="1">
      <c r="A157" s="975"/>
      <c r="B157" s="967"/>
      <c r="C157" s="968"/>
      <c r="D157" s="968"/>
      <c r="E157" s="968"/>
      <c r="F157" s="968"/>
      <c r="G157" s="968"/>
      <c r="H157" s="971"/>
      <c r="I157" s="55" t="s">
        <v>343</v>
      </c>
    </row>
    <row r="158" spans="1:9" ht="30.75" hidden="1" outlineLevel="1" thickBot="1">
      <c r="A158" s="975"/>
      <c r="B158" s="967"/>
      <c r="C158" s="968"/>
      <c r="D158" s="968"/>
      <c r="E158" s="968"/>
      <c r="F158" s="968"/>
      <c r="G158" s="968"/>
      <c r="H158" s="971"/>
      <c r="I158" s="91" t="s">
        <v>344</v>
      </c>
    </row>
    <row r="159" spans="1:9" ht="15.75" hidden="1" outlineLevel="1" thickBot="1">
      <c r="A159" s="975"/>
      <c r="B159" s="967"/>
      <c r="C159" s="968"/>
      <c r="D159" s="968"/>
      <c r="E159" s="968"/>
      <c r="F159" s="968"/>
      <c r="G159" s="968"/>
      <c r="H159" s="971"/>
      <c r="I159" s="91" t="s">
        <v>345</v>
      </c>
    </row>
    <row r="160" spans="1:9" ht="15.75" hidden="1" outlineLevel="1" thickBot="1">
      <c r="A160" s="975"/>
      <c r="B160" s="967"/>
      <c r="C160" s="968"/>
      <c r="D160" s="968"/>
      <c r="E160" s="968"/>
      <c r="F160" s="968"/>
      <c r="G160" s="968"/>
      <c r="H160" s="971"/>
      <c r="I160" s="92" t="s">
        <v>346</v>
      </c>
    </row>
    <row r="161" spans="1:9" ht="30.75" hidden="1" outlineLevel="1" thickBot="1">
      <c r="A161" s="41" t="s">
        <v>347</v>
      </c>
      <c r="B161" s="45" t="s">
        <v>40</v>
      </c>
      <c r="C161" s="46" t="s">
        <v>40</v>
      </c>
      <c r="D161" s="46">
        <v>2</v>
      </c>
      <c r="E161" s="971">
        <v>3</v>
      </c>
      <c r="F161" s="1019"/>
      <c r="G161" s="1019"/>
      <c r="H161" s="997"/>
      <c r="I161" s="47" t="s">
        <v>348</v>
      </c>
    </row>
    <row r="162" spans="1:9" ht="30.75" hidden="1" outlineLevel="1" thickBot="1">
      <c r="A162" s="41" t="s">
        <v>349</v>
      </c>
      <c r="B162" s="45" t="s">
        <v>40</v>
      </c>
      <c r="C162" s="46" t="s">
        <v>40</v>
      </c>
      <c r="D162" s="46">
        <v>2</v>
      </c>
      <c r="E162" s="971">
        <v>3</v>
      </c>
      <c r="F162" s="1019"/>
      <c r="G162" s="1019"/>
      <c r="H162" s="997"/>
      <c r="I162" s="51" t="s">
        <v>350</v>
      </c>
    </row>
    <row r="163" spans="1:9" ht="15.75" collapsed="1" thickBot="1">
      <c r="A163" s="83" t="s">
        <v>351</v>
      </c>
      <c r="B163" s="83" t="s">
        <v>102</v>
      </c>
      <c r="C163" s="84" t="s">
        <v>31</v>
      </c>
      <c r="D163" s="84" t="s">
        <v>32</v>
      </c>
      <c r="E163" s="84" t="s">
        <v>103</v>
      </c>
      <c r="F163" s="84" t="s">
        <v>104</v>
      </c>
      <c r="G163" s="84" t="s">
        <v>105</v>
      </c>
      <c r="H163" s="84" t="s">
        <v>106</v>
      </c>
      <c r="I163" s="82" t="s">
        <v>107</v>
      </c>
    </row>
    <row r="164" spans="1:9" hidden="1" outlineLevel="1">
      <c r="A164" s="1020" t="s">
        <v>352</v>
      </c>
      <c r="B164" s="987" t="s">
        <v>40</v>
      </c>
      <c r="C164" s="987" t="s">
        <v>40</v>
      </c>
      <c r="D164" s="987">
        <v>2</v>
      </c>
      <c r="E164" s="987" t="s">
        <v>40</v>
      </c>
      <c r="F164" s="987" t="s">
        <v>40</v>
      </c>
      <c r="G164" s="987" t="s">
        <v>40</v>
      </c>
      <c r="H164" s="987" t="s">
        <v>40</v>
      </c>
      <c r="I164" s="43" t="s">
        <v>353</v>
      </c>
    </row>
    <row r="165" spans="1:9" ht="60" hidden="1" outlineLevel="1">
      <c r="A165" s="1021"/>
      <c r="B165" s="988"/>
      <c r="C165" s="988"/>
      <c r="D165" s="988"/>
      <c r="E165" s="988"/>
      <c r="F165" s="988"/>
      <c r="G165" s="988"/>
      <c r="H165" s="988"/>
      <c r="I165" s="91" t="s">
        <v>354</v>
      </c>
    </row>
    <row r="166" spans="1:9" ht="45" hidden="1" outlineLevel="1">
      <c r="A166" s="1021"/>
      <c r="B166" s="988"/>
      <c r="C166" s="988"/>
      <c r="D166" s="988"/>
      <c r="E166" s="988"/>
      <c r="F166" s="988"/>
      <c r="G166" s="988"/>
      <c r="H166" s="988"/>
      <c r="I166" s="93" t="s">
        <v>355</v>
      </c>
    </row>
    <row r="167" spans="1:9" hidden="1" outlineLevel="1">
      <c r="A167" s="1021"/>
      <c r="B167" s="988"/>
      <c r="C167" s="988"/>
      <c r="D167" s="988"/>
      <c r="E167" s="988"/>
      <c r="F167" s="988"/>
      <c r="G167" s="988"/>
      <c r="H167" s="988"/>
      <c r="I167" s="93" t="s">
        <v>356</v>
      </c>
    </row>
    <row r="168" spans="1:9" ht="75.75" hidden="1" outlineLevel="1" thickBot="1">
      <c r="A168" s="1022"/>
      <c r="B168" s="989"/>
      <c r="C168" s="989"/>
      <c r="D168" s="989"/>
      <c r="E168" s="989"/>
      <c r="F168" s="989"/>
      <c r="G168" s="989"/>
      <c r="H168" s="989"/>
      <c r="I168" s="44" t="s">
        <v>357</v>
      </c>
    </row>
    <row r="169" spans="1:9" ht="15.75" hidden="1" outlineLevel="1" thickBot="1">
      <c r="A169" s="41" t="s">
        <v>358</v>
      </c>
      <c r="B169" s="45" t="s">
        <v>40</v>
      </c>
      <c r="C169" s="46" t="s">
        <v>40</v>
      </c>
      <c r="D169" s="46">
        <v>2</v>
      </c>
      <c r="E169" s="46" t="s">
        <v>40</v>
      </c>
      <c r="F169" s="46" t="s">
        <v>40</v>
      </c>
      <c r="G169" s="46" t="s">
        <v>40</v>
      </c>
      <c r="H169" s="46" t="s">
        <v>40</v>
      </c>
      <c r="I169" s="94" t="s">
        <v>40</v>
      </c>
    </row>
    <row r="170" spans="1:9" ht="15.75" collapsed="1" thickBot="1">
      <c r="A170" s="82" t="s">
        <v>359</v>
      </c>
      <c r="B170" s="83" t="s">
        <v>102</v>
      </c>
      <c r="C170" s="84" t="s">
        <v>31</v>
      </c>
      <c r="D170" s="84" t="s">
        <v>32</v>
      </c>
      <c r="E170" s="84" t="s">
        <v>103</v>
      </c>
      <c r="F170" s="84" t="s">
        <v>104</v>
      </c>
      <c r="G170" s="84" t="s">
        <v>105</v>
      </c>
      <c r="H170" s="84" t="s">
        <v>106</v>
      </c>
      <c r="I170" s="83" t="s">
        <v>107</v>
      </c>
    </row>
    <row r="171" spans="1:9" ht="30.75" hidden="1" customHeight="1" outlineLevel="1" thickBot="1">
      <c r="A171" s="58" t="s">
        <v>360</v>
      </c>
      <c r="B171" s="985" t="s">
        <v>361</v>
      </c>
      <c r="C171" s="968" t="s">
        <v>40</v>
      </c>
      <c r="D171" s="968">
        <v>2</v>
      </c>
      <c r="E171" s="976">
        <v>3</v>
      </c>
      <c r="F171" s="990"/>
      <c r="G171" s="990"/>
      <c r="H171" s="925"/>
      <c r="I171" s="969" t="s">
        <v>362</v>
      </c>
    </row>
    <row r="172" spans="1:9" ht="30.75" hidden="1" outlineLevel="1" thickBot="1">
      <c r="A172" s="60" t="s">
        <v>363</v>
      </c>
      <c r="B172" s="985"/>
      <c r="C172" s="968"/>
      <c r="D172" s="968"/>
      <c r="E172" s="978"/>
      <c r="F172" s="992"/>
      <c r="G172" s="992"/>
      <c r="H172" s="927"/>
      <c r="I172" s="969"/>
    </row>
    <row r="173" spans="1:9" s="66" customFormat="1" ht="19.5" collapsed="1" thickBot="1">
      <c r="A173" s="1025" t="s">
        <v>364</v>
      </c>
      <c r="B173" s="1026"/>
      <c r="C173" s="1026"/>
      <c r="D173" s="1026"/>
      <c r="E173" s="1026"/>
      <c r="F173" s="1026"/>
      <c r="G173" s="1026"/>
      <c r="H173" s="1026"/>
      <c r="I173" s="1027"/>
    </row>
    <row r="174" spans="1:9" ht="15.75" thickBot="1">
      <c r="A174" s="95" t="s">
        <v>365</v>
      </c>
      <c r="B174" s="96" t="s">
        <v>102</v>
      </c>
      <c r="C174" s="97" t="s">
        <v>31</v>
      </c>
      <c r="D174" s="97" t="s">
        <v>32</v>
      </c>
      <c r="E174" s="97" t="s">
        <v>103</v>
      </c>
      <c r="F174" s="97" t="s">
        <v>104</v>
      </c>
      <c r="G174" s="97" t="s">
        <v>105</v>
      </c>
      <c r="H174" s="97" t="s">
        <v>106</v>
      </c>
      <c r="I174" s="95" t="s">
        <v>107</v>
      </c>
    </row>
    <row r="175" spans="1:9" ht="15.75" hidden="1" customHeight="1" outlineLevel="1" thickBot="1">
      <c r="A175" s="58" t="s">
        <v>366</v>
      </c>
      <c r="B175" s="985" t="s">
        <v>40</v>
      </c>
      <c r="C175" s="1023" t="s">
        <v>40</v>
      </c>
      <c r="D175" s="968">
        <v>2</v>
      </c>
      <c r="E175" s="968" t="s">
        <v>40</v>
      </c>
      <c r="F175" s="968" t="s">
        <v>40</v>
      </c>
      <c r="G175" s="968" t="s">
        <v>40</v>
      </c>
      <c r="H175" s="971" t="s">
        <v>40</v>
      </c>
      <c r="I175" s="1024" t="s">
        <v>367</v>
      </c>
    </row>
    <row r="176" spans="1:9" ht="18" hidden="1" outlineLevel="1" thickBot="1">
      <c r="A176" s="98" t="s">
        <v>368</v>
      </c>
      <c r="B176" s="985"/>
      <c r="C176" s="1023"/>
      <c r="D176" s="968"/>
      <c r="E176" s="968"/>
      <c r="F176" s="968"/>
      <c r="G176" s="968"/>
      <c r="H176" s="971"/>
      <c r="I176" s="993"/>
    </row>
    <row r="177" spans="1:9" ht="18" hidden="1" outlineLevel="1" thickBot="1">
      <c r="A177" s="98" t="s">
        <v>369</v>
      </c>
      <c r="B177" s="985"/>
      <c r="C177" s="1023"/>
      <c r="D177" s="968"/>
      <c r="E177" s="968"/>
      <c r="F177" s="968"/>
      <c r="G177" s="968"/>
      <c r="H177" s="971"/>
      <c r="I177" s="993"/>
    </row>
    <row r="178" spans="1:9" ht="16.5" hidden="1" outlineLevel="1" thickBot="1">
      <c r="A178" s="99"/>
      <c r="B178" s="985"/>
      <c r="C178" s="1023"/>
      <c r="D178" s="968"/>
      <c r="E178" s="968"/>
      <c r="F178" s="968"/>
      <c r="G178" s="968"/>
      <c r="H178" s="971"/>
      <c r="I178" s="55" t="s">
        <v>370</v>
      </c>
    </row>
    <row r="179" spans="1:9" ht="45.75" hidden="1" outlineLevel="1" thickBot="1">
      <c r="A179" s="58" t="s">
        <v>371</v>
      </c>
      <c r="B179" s="100" t="s">
        <v>249</v>
      </c>
      <c r="C179" s="968" t="s">
        <v>40</v>
      </c>
      <c r="D179" s="968">
        <v>2</v>
      </c>
      <c r="E179" s="968" t="s">
        <v>40</v>
      </c>
      <c r="F179" s="968">
        <v>3</v>
      </c>
      <c r="G179" s="968" t="s">
        <v>40</v>
      </c>
      <c r="H179" s="971" t="s">
        <v>40</v>
      </c>
      <c r="I179" s="43" t="s">
        <v>372</v>
      </c>
    </row>
    <row r="180" spans="1:9" ht="33" hidden="1" customHeight="1" outlineLevel="1" thickBot="1">
      <c r="A180" s="98" t="s">
        <v>373</v>
      </c>
      <c r="B180" s="985" t="s">
        <v>374</v>
      </c>
      <c r="C180" s="968"/>
      <c r="D180" s="968"/>
      <c r="E180" s="968"/>
      <c r="F180" s="968"/>
      <c r="G180" s="968"/>
      <c r="H180" s="971"/>
      <c r="I180" s="993" t="s">
        <v>375</v>
      </c>
    </row>
    <row r="181" spans="1:9" ht="18" hidden="1" outlineLevel="1" thickBot="1">
      <c r="A181" s="98" t="s">
        <v>376</v>
      </c>
      <c r="B181" s="985"/>
      <c r="C181" s="968"/>
      <c r="D181" s="968"/>
      <c r="E181" s="968"/>
      <c r="F181" s="968"/>
      <c r="G181" s="968"/>
      <c r="H181" s="971"/>
      <c r="I181" s="993"/>
    </row>
    <row r="182" spans="1:9" ht="18" hidden="1" outlineLevel="1" thickBot="1">
      <c r="A182" s="98" t="s">
        <v>377</v>
      </c>
      <c r="B182" s="985"/>
      <c r="C182" s="968"/>
      <c r="D182" s="968"/>
      <c r="E182" s="968"/>
      <c r="F182" s="968"/>
      <c r="G182" s="968"/>
      <c r="H182" s="971"/>
      <c r="I182" s="993"/>
    </row>
    <row r="183" spans="1:9" ht="48" hidden="1" outlineLevel="1" thickBot="1">
      <c r="A183" s="101" t="s">
        <v>378</v>
      </c>
      <c r="B183" s="985"/>
      <c r="C183" s="968"/>
      <c r="D183" s="968"/>
      <c r="E183" s="968"/>
      <c r="F183" s="968"/>
      <c r="G183" s="968"/>
      <c r="H183" s="971"/>
      <c r="I183" s="994"/>
    </row>
    <row r="184" spans="1:9" ht="60.75" hidden="1" outlineLevel="1" thickBot="1">
      <c r="A184" s="65" t="s">
        <v>379</v>
      </c>
      <c r="B184" s="45" t="s">
        <v>40</v>
      </c>
      <c r="C184" s="46" t="s">
        <v>40</v>
      </c>
      <c r="D184" s="46">
        <v>2</v>
      </c>
      <c r="E184" s="46">
        <v>3</v>
      </c>
      <c r="F184" s="46">
        <v>3</v>
      </c>
      <c r="G184" s="46" t="s">
        <v>40</v>
      </c>
      <c r="H184" s="46" t="s">
        <v>40</v>
      </c>
      <c r="I184" s="47" t="s">
        <v>380</v>
      </c>
    </row>
    <row r="185" spans="1:9" ht="15.75" collapsed="1" thickBot="1">
      <c r="A185" s="95" t="s">
        <v>381</v>
      </c>
      <c r="B185" s="95" t="s">
        <v>102</v>
      </c>
      <c r="C185" s="97" t="s">
        <v>31</v>
      </c>
      <c r="D185" s="97" t="s">
        <v>32</v>
      </c>
      <c r="E185" s="97" t="s">
        <v>103</v>
      </c>
      <c r="F185" s="97" t="s">
        <v>104</v>
      </c>
      <c r="G185" s="97" t="s">
        <v>105</v>
      </c>
      <c r="H185" s="97" t="s">
        <v>106</v>
      </c>
      <c r="I185" s="95" t="s">
        <v>107</v>
      </c>
    </row>
    <row r="186" spans="1:9" ht="45.75" hidden="1" outlineLevel="1" thickBot="1">
      <c r="A186" s="69" t="s">
        <v>382</v>
      </c>
      <c r="B186" s="102" t="s">
        <v>249</v>
      </c>
      <c r="C186" s="997" t="s">
        <v>40</v>
      </c>
      <c r="D186" s="968">
        <v>2</v>
      </c>
      <c r="E186" s="968">
        <v>3</v>
      </c>
      <c r="F186" s="968">
        <v>3</v>
      </c>
      <c r="G186" s="968" t="s">
        <v>40</v>
      </c>
      <c r="H186" s="971" t="s">
        <v>40</v>
      </c>
      <c r="I186" s="43" t="s">
        <v>372</v>
      </c>
    </row>
    <row r="187" spans="1:9" ht="30.75" hidden="1" customHeight="1" outlineLevel="1" thickBot="1">
      <c r="A187" s="72" t="s">
        <v>383</v>
      </c>
      <c r="B187" s="103" t="s">
        <v>384</v>
      </c>
      <c r="C187" s="997"/>
      <c r="D187" s="968"/>
      <c r="E187" s="968"/>
      <c r="F187" s="968"/>
      <c r="G187" s="968"/>
      <c r="H187" s="971"/>
      <c r="I187" s="993" t="s">
        <v>385</v>
      </c>
    </row>
    <row r="188" spans="1:9" ht="18" hidden="1" outlineLevel="1" thickBot="1">
      <c r="A188" s="72" t="s">
        <v>386</v>
      </c>
      <c r="B188" s="86"/>
      <c r="C188" s="997"/>
      <c r="D188" s="968"/>
      <c r="E188" s="968"/>
      <c r="F188" s="968"/>
      <c r="G188" s="968"/>
      <c r="H188" s="971"/>
      <c r="I188" s="993"/>
    </row>
    <row r="189" spans="1:9" ht="48" hidden="1" outlineLevel="1" thickBot="1">
      <c r="A189" s="72" t="s">
        <v>387</v>
      </c>
      <c r="B189" s="86"/>
      <c r="C189" s="997"/>
      <c r="D189" s="968"/>
      <c r="E189" s="968"/>
      <c r="F189" s="968"/>
      <c r="G189" s="968"/>
      <c r="H189" s="971"/>
      <c r="I189" s="993"/>
    </row>
    <row r="190" spans="1:9" ht="18" hidden="1" outlineLevel="1" thickBot="1">
      <c r="A190" s="72" t="s">
        <v>388</v>
      </c>
      <c r="B190" s="87"/>
      <c r="C190" s="997"/>
      <c r="D190" s="968"/>
      <c r="E190" s="968"/>
      <c r="F190" s="968"/>
      <c r="G190" s="968"/>
      <c r="H190" s="971"/>
      <c r="I190" s="993"/>
    </row>
    <row r="191" spans="1:9" ht="45.75" hidden="1" outlineLevel="1" thickBot="1">
      <c r="A191" s="58" t="s">
        <v>389</v>
      </c>
      <c r="B191" s="1030" t="s">
        <v>40</v>
      </c>
      <c r="C191" s="968" t="s">
        <v>40</v>
      </c>
      <c r="D191" s="968" t="s">
        <v>40</v>
      </c>
      <c r="E191" s="968">
        <v>3</v>
      </c>
      <c r="F191" s="968">
        <v>2</v>
      </c>
      <c r="G191" s="968" t="s">
        <v>40</v>
      </c>
      <c r="H191" s="971" t="s">
        <v>40</v>
      </c>
      <c r="I191" s="43" t="s">
        <v>390</v>
      </c>
    </row>
    <row r="192" spans="1:9" ht="30.75" hidden="1" outlineLevel="1" thickBot="1">
      <c r="A192" s="98" t="s">
        <v>391</v>
      </c>
      <c r="B192" s="1031"/>
      <c r="C192" s="968"/>
      <c r="D192" s="968"/>
      <c r="E192" s="968"/>
      <c r="F192" s="968"/>
      <c r="G192" s="968"/>
      <c r="H192" s="971"/>
      <c r="I192" s="104" t="s">
        <v>392</v>
      </c>
    </row>
    <row r="193" spans="1:9" ht="18" hidden="1" customHeight="1" outlineLevel="1" thickBot="1">
      <c r="A193" s="98" t="s">
        <v>393</v>
      </c>
      <c r="B193" s="1031"/>
      <c r="C193" s="968"/>
      <c r="D193" s="968"/>
      <c r="E193" s="968"/>
      <c r="F193" s="968"/>
      <c r="G193" s="968"/>
      <c r="H193" s="971"/>
      <c r="I193" s="1028" t="s">
        <v>394</v>
      </c>
    </row>
    <row r="194" spans="1:9" ht="18" hidden="1" outlineLevel="1" thickBot="1">
      <c r="A194" s="105" t="s">
        <v>395</v>
      </c>
      <c r="B194" s="1031"/>
      <c r="C194" s="968"/>
      <c r="D194" s="968"/>
      <c r="E194" s="968"/>
      <c r="F194" s="968"/>
      <c r="G194" s="968"/>
      <c r="H194" s="971"/>
      <c r="I194" s="1028"/>
    </row>
    <row r="195" spans="1:9" ht="18" hidden="1" outlineLevel="1" thickBot="1">
      <c r="A195" s="106" t="s">
        <v>396</v>
      </c>
      <c r="B195" s="1031"/>
      <c r="C195" s="968"/>
      <c r="D195" s="968"/>
      <c r="E195" s="968"/>
      <c r="F195" s="968"/>
      <c r="G195" s="968"/>
      <c r="H195" s="971"/>
      <c r="I195" s="1029"/>
    </row>
    <row r="196" spans="1:9" ht="60.75" hidden="1" outlineLevel="1" thickBot="1">
      <c r="A196" s="65" t="s">
        <v>397</v>
      </c>
      <c r="B196" s="48" t="s">
        <v>40</v>
      </c>
      <c r="C196" s="46" t="s">
        <v>40</v>
      </c>
      <c r="D196" s="46">
        <v>2</v>
      </c>
      <c r="E196" s="46">
        <v>3</v>
      </c>
      <c r="F196" s="46">
        <v>3</v>
      </c>
      <c r="G196" s="46">
        <v>3</v>
      </c>
      <c r="H196" s="46" t="s">
        <v>40</v>
      </c>
      <c r="I196" s="47" t="s">
        <v>398</v>
      </c>
    </row>
    <row r="197" spans="1:9" ht="15.75" collapsed="1" thickBot="1">
      <c r="A197" s="95" t="s">
        <v>399</v>
      </c>
      <c r="B197" s="96" t="s">
        <v>102</v>
      </c>
      <c r="C197" s="97" t="s">
        <v>31</v>
      </c>
      <c r="D197" s="97" t="s">
        <v>32</v>
      </c>
      <c r="E197" s="97" t="s">
        <v>103</v>
      </c>
      <c r="F197" s="97" t="s">
        <v>104</v>
      </c>
      <c r="G197" s="97" t="s">
        <v>105</v>
      </c>
      <c r="H197" s="97" t="s">
        <v>106</v>
      </c>
      <c r="I197" s="95" t="s">
        <v>107</v>
      </c>
    </row>
    <row r="198" spans="1:9" ht="15.75" hidden="1" customHeight="1" outlineLevel="1" thickBot="1">
      <c r="A198" s="58" t="s">
        <v>400</v>
      </c>
      <c r="B198" s="985" t="s">
        <v>40</v>
      </c>
      <c r="C198" s="968" t="s">
        <v>40</v>
      </c>
      <c r="D198" s="968">
        <v>2</v>
      </c>
      <c r="E198" s="968">
        <v>3</v>
      </c>
      <c r="F198" s="968">
        <v>3</v>
      </c>
      <c r="G198" s="968" t="s">
        <v>40</v>
      </c>
      <c r="H198" s="971" t="s">
        <v>40</v>
      </c>
      <c r="I198" s="1024" t="s">
        <v>401</v>
      </c>
    </row>
    <row r="199" spans="1:9" ht="15.75" hidden="1" outlineLevel="1" thickBot="1">
      <c r="A199" s="59" t="s">
        <v>402</v>
      </c>
      <c r="B199" s="985"/>
      <c r="C199" s="968"/>
      <c r="D199" s="968"/>
      <c r="E199" s="968"/>
      <c r="F199" s="968"/>
      <c r="G199" s="968"/>
      <c r="H199" s="971"/>
      <c r="I199" s="993"/>
    </row>
    <row r="200" spans="1:9" ht="33" hidden="1" outlineLevel="1" thickBot="1">
      <c r="A200" s="98" t="s">
        <v>403</v>
      </c>
      <c r="B200" s="985"/>
      <c r="C200" s="968"/>
      <c r="D200" s="968"/>
      <c r="E200" s="968"/>
      <c r="F200" s="968"/>
      <c r="G200" s="968"/>
      <c r="H200" s="971"/>
      <c r="I200" s="993"/>
    </row>
    <row r="201" spans="1:9" ht="33" hidden="1" outlineLevel="1" thickBot="1">
      <c r="A201" s="98" t="s">
        <v>404</v>
      </c>
      <c r="B201" s="985"/>
      <c r="C201" s="968"/>
      <c r="D201" s="968"/>
      <c r="E201" s="968"/>
      <c r="F201" s="968"/>
      <c r="G201" s="968"/>
      <c r="H201" s="971"/>
      <c r="I201" s="993" t="s">
        <v>405</v>
      </c>
    </row>
    <row r="202" spans="1:9" ht="18" hidden="1" outlineLevel="1" thickBot="1">
      <c r="A202" s="98" t="s">
        <v>406</v>
      </c>
      <c r="B202" s="985"/>
      <c r="C202" s="968"/>
      <c r="D202" s="968"/>
      <c r="E202" s="968"/>
      <c r="F202" s="968"/>
      <c r="G202" s="968"/>
      <c r="H202" s="971"/>
      <c r="I202" s="993"/>
    </row>
    <row r="203" spans="1:9" ht="18" hidden="1" outlineLevel="1" thickBot="1">
      <c r="A203" s="98" t="s">
        <v>407</v>
      </c>
      <c r="B203" s="985"/>
      <c r="C203" s="968"/>
      <c r="D203" s="968"/>
      <c r="E203" s="968"/>
      <c r="F203" s="968"/>
      <c r="G203" s="968"/>
      <c r="H203" s="971"/>
      <c r="I203" s="993"/>
    </row>
    <row r="204" spans="1:9" ht="33" hidden="1" outlineLevel="1" thickBot="1">
      <c r="A204" s="98" t="s">
        <v>408</v>
      </c>
      <c r="B204" s="985"/>
      <c r="C204" s="968"/>
      <c r="D204" s="968"/>
      <c r="E204" s="968"/>
      <c r="F204" s="968"/>
      <c r="G204" s="968"/>
      <c r="H204" s="971"/>
      <c r="I204" s="993"/>
    </row>
    <row r="205" spans="1:9" ht="15.75" hidden="1" outlineLevel="1" thickBot="1">
      <c r="A205" s="59" t="s">
        <v>409</v>
      </c>
      <c r="B205" s="985"/>
      <c r="C205" s="968"/>
      <c r="D205" s="968"/>
      <c r="E205" s="968"/>
      <c r="F205" s="968"/>
      <c r="G205" s="968"/>
      <c r="H205" s="971"/>
      <c r="I205" s="994"/>
    </row>
    <row r="206" spans="1:9" ht="30.75" hidden="1" customHeight="1" outlineLevel="1" thickBot="1">
      <c r="A206" s="107" t="s">
        <v>410</v>
      </c>
      <c r="B206" s="985" t="s">
        <v>40</v>
      </c>
      <c r="C206" s="968" t="s">
        <v>40</v>
      </c>
      <c r="D206" s="968" t="s">
        <v>40</v>
      </c>
      <c r="E206" s="968">
        <v>3</v>
      </c>
      <c r="F206" s="968">
        <v>3</v>
      </c>
      <c r="G206" s="968" t="s">
        <v>40</v>
      </c>
      <c r="H206" s="968" t="s">
        <v>40</v>
      </c>
      <c r="I206" s="1032" t="s">
        <v>411</v>
      </c>
    </row>
    <row r="207" spans="1:9" ht="15.75" hidden="1" outlineLevel="1" thickBot="1">
      <c r="A207" s="108" t="s">
        <v>412</v>
      </c>
      <c r="B207" s="985"/>
      <c r="C207" s="968"/>
      <c r="D207" s="968"/>
      <c r="E207" s="968"/>
      <c r="F207" s="968"/>
      <c r="G207" s="968"/>
      <c r="H207" s="968"/>
      <c r="I207" s="969"/>
    </row>
    <row r="208" spans="1:9" ht="15.75" hidden="1" outlineLevel="1" thickBot="1">
      <c r="A208" s="87" t="s">
        <v>413</v>
      </c>
      <c r="B208" s="985"/>
      <c r="C208" s="968"/>
      <c r="D208" s="968"/>
      <c r="E208" s="968"/>
      <c r="F208" s="968"/>
      <c r="G208" s="968"/>
      <c r="H208" s="968"/>
      <c r="I208" s="969"/>
    </row>
    <row r="209" spans="1:9" ht="60.75" hidden="1" outlineLevel="1" thickBot="1">
      <c r="A209" s="65" t="s">
        <v>414</v>
      </c>
      <c r="B209" s="45" t="s">
        <v>40</v>
      </c>
      <c r="C209" s="46" t="s">
        <v>40</v>
      </c>
      <c r="D209" s="46" t="s">
        <v>40</v>
      </c>
      <c r="E209" s="46">
        <v>3</v>
      </c>
      <c r="F209" s="46">
        <v>3</v>
      </c>
      <c r="G209" s="46" t="s">
        <v>40</v>
      </c>
      <c r="H209" s="46" t="s">
        <v>40</v>
      </c>
      <c r="I209" s="51" t="s">
        <v>415</v>
      </c>
    </row>
    <row r="210" spans="1:9" ht="19.5" collapsed="1" thickBot="1">
      <c r="A210" s="1033" t="s">
        <v>416</v>
      </c>
      <c r="B210" s="1033"/>
      <c r="C210" s="1033"/>
      <c r="D210" s="1033"/>
      <c r="E210" s="1033"/>
      <c r="F210" s="1033"/>
      <c r="G210" s="1033"/>
      <c r="H210" s="1033"/>
      <c r="I210" s="1033"/>
    </row>
    <row r="211" spans="1:9" ht="15.75" hidden="1" outlineLevel="1" thickBot="1">
      <c r="A211" s="109" t="s">
        <v>40</v>
      </c>
      <c r="B211" s="96" t="s">
        <v>102</v>
      </c>
      <c r="C211" s="97" t="s">
        <v>31</v>
      </c>
      <c r="D211" s="97" t="s">
        <v>32</v>
      </c>
      <c r="E211" s="97" t="s">
        <v>103</v>
      </c>
      <c r="F211" s="97" t="s">
        <v>104</v>
      </c>
      <c r="G211" s="97" t="s">
        <v>105</v>
      </c>
      <c r="H211" s="97" t="s">
        <v>106</v>
      </c>
      <c r="I211" s="95" t="s">
        <v>107</v>
      </c>
    </row>
    <row r="212" spans="1:9" ht="30.75" hidden="1" outlineLevel="1" thickBot="1">
      <c r="A212" s="975" t="s">
        <v>417</v>
      </c>
      <c r="B212" s="987" t="s">
        <v>198</v>
      </c>
      <c r="C212" s="968" t="s">
        <v>40</v>
      </c>
      <c r="D212" s="968">
        <v>2</v>
      </c>
      <c r="E212" s="968" t="s">
        <v>40</v>
      </c>
      <c r="F212" s="968" t="s">
        <v>40</v>
      </c>
      <c r="G212" s="968">
        <v>3</v>
      </c>
      <c r="H212" s="971" t="s">
        <v>40</v>
      </c>
      <c r="I212" s="43" t="s">
        <v>418</v>
      </c>
    </row>
    <row r="213" spans="1:9" ht="30.75" hidden="1" outlineLevel="1" thickBot="1">
      <c r="A213" s="975"/>
      <c r="B213" s="989"/>
      <c r="C213" s="968"/>
      <c r="D213" s="968"/>
      <c r="E213" s="968"/>
      <c r="F213" s="968"/>
      <c r="G213" s="968"/>
      <c r="H213" s="971"/>
      <c r="I213" s="55" t="s">
        <v>419</v>
      </c>
    </row>
    <row r="214" spans="1:9" ht="45.75" hidden="1" outlineLevel="1" thickBot="1">
      <c r="A214" s="975" t="s">
        <v>420</v>
      </c>
      <c r="B214" s="987" t="s">
        <v>210</v>
      </c>
      <c r="C214" s="968" t="s">
        <v>40</v>
      </c>
      <c r="D214" s="968">
        <v>2</v>
      </c>
      <c r="E214" s="968" t="s">
        <v>40</v>
      </c>
      <c r="F214" s="968" t="s">
        <v>40</v>
      </c>
      <c r="G214" s="968">
        <v>3</v>
      </c>
      <c r="H214" s="971" t="s">
        <v>40</v>
      </c>
      <c r="I214" s="43" t="s">
        <v>421</v>
      </c>
    </row>
    <row r="215" spans="1:9" ht="105.75" hidden="1" outlineLevel="1" thickBot="1">
      <c r="A215" s="975"/>
      <c r="B215" s="989"/>
      <c r="C215" s="968"/>
      <c r="D215" s="968"/>
      <c r="E215" s="968"/>
      <c r="F215" s="968"/>
      <c r="G215" s="968"/>
      <c r="H215" s="971"/>
      <c r="I215" s="44" t="s">
        <v>422</v>
      </c>
    </row>
    <row r="216" spans="1:9" ht="90.75" hidden="1" outlineLevel="1" thickBot="1">
      <c r="A216" s="110" t="s">
        <v>423</v>
      </c>
      <c r="B216" s="111"/>
      <c r="C216" s="46" t="s">
        <v>40</v>
      </c>
      <c r="D216" s="46" t="s">
        <v>40</v>
      </c>
      <c r="E216" s="46" t="s">
        <v>40</v>
      </c>
      <c r="F216" s="46" t="s">
        <v>40</v>
      </c>
      <c r="G216" s="46">
        <v>3</v>
      </c>
      <c r="H216" s="46" t="s">
        <v>40</v>
      </c>
      <c r="I216" s="47" t="s">
        <v>424</v>
      </c>
    </row>
    <row r="217" spans="1:9" ht="30.75" hidden="1" customHeight="1" outlineLevel="1" thickBot="1">
      <c r="A217" s="58" t="s">
        <v>425</v>
      </c>
      <c r="B217" s="985" t="s">
        <v>374</v>
      </c>
      <c r="C217" s="968" t="s">
        <v>40</v>
      </c>
      <c r="D217" s="968" t="s">
        <v>40</v>
      </c>
      <c r="E217" s="968" t="s">
        <v>40</v>
      </c>
      <c r="F217" s="968" t="s">
        <v>40</v>
      </c>
      <c r="G217" s="968">
        <v>3</v>
      </c>
      <c r="H217" s="968" t="s">
        <v>40</v>
      </c>
      <c r="I217" s="969" t="s">
        <v>426</v>
      </c>
    </row>
    <row r="218" spans="1:9" ht="30.75" hidden="1" outlineLevel="1" thickBot="1">
      <c r="A218" s="60" t="s">
        <v>427</v>
      </c>
      <c r="B218" s="985"/>
      <c r="C218" s="968"/>
      <c r="D218" s="968"/>
      <c r="E218" s="968"/>
      <c r="F218" s="968"/>
      <c r="G218" s="968"/>
      <c r="H218" s="968"/>
      <c r="I218" s="970"/>
    </row>
    <row r="219" spans="1:9" ht="15.75" hidden="1" customHeight="1" outlineLevel="1" thickBot="1">
      <c r="A219" s="996" t="s">
        <v>428</v>
      </c>
      <c r="B219" s="979" t="s">
        <v>40</v>
      </c>
      <c r="C219" s="968" t="s">
        <v>40</v>
      </c>
      <c r="D219" s="968">
        <v>3</v>
      </c>
      <c r="E219" s="968" t="s">
        <v>40</v>
      </c>
      <c r="F219" s="968" t="s">
        <v>40</v>
      </c>
      <c r="G219" s="968" t="s">
        <v>40</v>
      </c>
      <c r="H219" s="971" t="s">
        <v>40</v>
      </c>
      <c r="I219" s="43" t="s">
        <v>429</v>
      </c>
    </row>
    <row r="220" spans="1:9" ht="30.75" hidden="1" outlineLevel="1" thickBot="1">
      <c r="A220" s="975"/>
      <c r="B220" s="979"/>
      <c r="C220" s="968"/>
      <c r="D220" s="968"/>
      <c r="E220" s="968"/>
      <c r="F220" s="968"/>
      <c r="G220" s="968"/>
      <c r="H220" s="971"/>
      <c r="I220" s="44" t="s">
        <v>430</v>
      </c>
    </row>
    <row r="221" spans="1:9" ht="19.5" collapsed="1" thickBot="1">
      <c r="A221" s="1033" t="s">
        <v>953</v>
      </c>
      <c r="B221" s="1033"/>
      <c r="C221" s="1033"/>
      <c r="D221" s="1033"/>
      <c r="E221" s="1033"/>
      <c r="F221" s="1033"/>
      <c r="G221" s="1033"/>
      <c r="H221" s="1033"/>
      <c r="I221" s="1034"/>
    </row>
    <row r="222" spans="1:9" ht="15.75" thickBot="1">
      <c r="A222" s="83" t="s">
        <v>432</v>
      </c>
      <c r="B222" s="82" t="s">
        <v>102</v>
      </c>
      <c r="C222" s="84" t="s">
        <v>31</v>
      </c>
      <c r="D222" s="84" t="s">
        <v>32</v>
      </c>
      <c r="E222" s="84" t="s">
        <v>103</v>
      </c>
      <c r="F222" s="84" t="s">
        <v>104</v>
      </c>
      <c r="G222" s="84" t="s">
        <v>105</v>
      </c>
      <c r="H222" s="84" t="s">
        <v>106</v>
      </c>
      <c r="I222" s="82" t="s">
        <v>107</v>
      </c>
    </row>
    <row r="223" spans="1:9" ht="45.75" hidden="1" outlineLevel="1" thickBot="1">
      <c r="A223" s="1035" t="s">
        <v>433</v>
      </c>
      <c r="B223" s="102" t="s">
        <v>281</v>
      </c>
      <c r="C223" s="997" t="s">
        <v>40</v>
      </c>
      <c r="D223" s="968">
        <v>2</v>
      </c>
      <c r="E223" s="968" t="s">
        <v>40</v>
      </c>
      <c r="F223" s="968" t="s">
        <v>40</v>
      </c>
      <c r="G223" s="968" t="s">
        <v>40</v>
      </c>
      <c r="H223" s="971">
        <v>3</v>
      </c>
      <c r="I223" s="43" t="s">
        <v>434</v>
      </c>
    </row>
    <row r="224" spans="1:9" ht="60.75" hidden="1" outlineLevel="1" thickBot="1">
      <c r="A224" s="1035"/>
      <c r="B224" s="112" t="s">
        <v>435</v>
      </c>
      <c r="C224" s="997"/>
      <c r="D224" s="968"/>
      <c r="E224" s="968"/>
      <c r="F224" s="968"/>
      <c r="G224" s="968"/>
      <c r="H224" s="971"/>
      <c r="I224" s="44" t="s">
        <v>436</v>
      </c>
    </row>
    <row r="225" spans="1:9" ht="75.75" hidden="1" outlineLevel="1" thickBot="1">
      <c r="A225" s="41" t="s">
        <v>437</v>
      </c>
      <c r="B225" s="113" t="s">
        <v>438</v>
      </c>
      <c r="C225" s="46" t="s">
        <v>40</v>
      </c>
      <c r="D225" s="46">
        <v>2</v>
      </c>
      <c r="E225" s="46" t="s">
        <v>40</v>
      </c>
      <c r="F225" s="46" t="s">
        <v>40</v>
      </c>
      <c r="G225" s="46" t="s">
        <v>40</v>
      </c>
      <c r="H225" s="46">
        <v>3</v>
      </c>
      <c r="I225" s="47" t="s">
        <v>439</v>
      </c>
    </row>
    <row r="226" spans="1:9" ht="60.75" hidden="1" outlineLevel="1" thickBot="1">
      <c r="A226" s="41" t="s">
        <v>440</v>
      </c>
      <c r="B226" s="111"/>
      <c r="C226" s="46" t="s">
        <v>40</v>
      </c>
      <c r="D226" s="46" t="s">
        <v>40</v>
      </c>
      <c r="E226" s="46" t="s">
        <v>40</v>
      </c>
      <c r="F226" s="46" t="s">
        <v>40</v>
      </c>
      <c r="G226" s="46" t="s">
        <v>40</v>
      </c>
      <c r="H226" s="46">
        <v>2</v>
      </c>
      <c r="I226" s="51" t="s">
        <v>441</v>
      </c>
    </row>
    <row r="227" spans="1:9" ht="30.75" collapsed="1" thickBot="1">
      <c r="A227" s="83" t="s">
        <v>442</v>
      </c>
      <c r="B227" s="83" t="s">
        <v>102</v>
      </c>
      <c r="C227" s="84" t="s">
        <v>31</v>
      </c>
      <c r="D227" s="84" t="s">
        <v>32</v>
      </c>
      <c r="E227" s="84" t="s">
        <v>103</v>
      </c>
      <c r="F227" s="84" t="s">
        <v>104</v>
      </c>
      <c r="G227" s="84" t="s">
        <v>105</v>
      </c>
      <c r="H227" s="84" t="s">
        <v>106</v>
      </c>
      <c r="I227" s="82" t="s">
        <v>107</v>
      </c>
    </row>
    <row r="228" spans="1:9" ht="45.75" hidden="1" outlineLevel="1" thickBot="1">
      <c r="A228" s="114" t="s">
        <v>443</v>
      </c>
      <c r="B228" s="115" t="s">
        <v>40</v>
      </c>
      <c r="C228" s="116" t="s">
        <v>40</v>
      </c>
      <c r="D228" s="46">
        <v>2</v>
      </c>
      <c r="E228" s="46" t="s">
        <v>40</v>
      </c>
      <c r="F228" s="46" t="s">
        <v>40</v>
      </c>
      <c r="G228" s="46" t="s">
        <v>40</v>
      </c>
      <c r="H228" s="117">
        <v>3</v>
      </c>
      <c r="I228" s="43" t="s">
        <v>444</v>
      </c>
    </row>
    <row r="229" spans="1:9" ht="45" hidden="1" outlineLevel="1">
      <c r="A229" s="995" t="s">
        <v>445</v>
      </c>
      <c r="B229" s="1042" t="s">
        <v>40</v>
      </c>
      <c r="C229" s="922" t="s">
        <v>40</v>
      </c>
      <c r="D229" s="922">
        <v>2</v>
      </c>
      <c r="E229" s="922" t="s">
        <v>40</v>
      </c>
      <c r="F229" s="922" t="s">
        <v>40</v>
      </c>
      <c r="G229" s="922">
        <v>3</v>
      </c>
      <c r="H229" s="922">
        <v>3</v>
      </c>
      <c r="I229" s="55" t="s">
        <v>446</v>
      </c>
    </row>
    <row r="230" spans="1:9" ht="51.75" hidden="1" outlineLevel="1" thickBot="1">
      <c r="A230" s="1041"/>
      <c r="B230" s="1043"/>
      <c r="C230" s="923"/>
      <c r="D230" s="923"/>
      <c r="E230" s="923"/>
      <c r="F230" s="923"/>
      <c r="G230" s="923"/>
      <c r="H230" s="923"/>
      <c r="I230" s="118" t="s">
        <v>447</v>
      </c>
    </row>
    <row r="231" spans="1:9" ht="39" hidden="1" outlineLevel="1" thickBot="1">
      <c r="A231" s="1041"/>
      <c r="B231" s="1015"/>
      <c r="C231" s="924"/>
      <c r="D231" s="924"/>
      <c r="E231" s="924"/>
      <c r="F231" s="924"/>
      <c r="G231" s="924"/>
      <c r="H231" s="924"/>
      <c r="I231" s="119" t="s">
        <v>448</v>
      </c>
    </row>
    <row r="232" spans="1:9" ht="15.75" collapsed="1" thickBot="1">
      <c r="A232" s="525" t="s">
        <v>703</v>
      </c>
      <c r="B232" s="524" t="s">
        <v>102</v>
      </c>
      <c r="C232" s="122" t="s">
        <v>31</v>
      </c>
      <c r="D232" s="122" t="s">
        <v>32</v>
      </c>
      <c r="E232" s="122" t="s">
        <v>103</v>
      </c>
      <c r="F232" s="122" t="s">
        <v>104</v>
      </c>
      <c r="G232" s="122" t="s">
        <v>105</v>
      </c>
      <c r="H232" s="122" t="s">
        <v>106</v>
      </c>
      <c r="I232" s="120" t="s">
        <v>107</v>
      </c>
    </row>
    <row r="233" spans="1:9" ht="15.75" hidden="1" outlineLevel="1" thickBot="1">
      <c r="A233" s="1036" t="s">
        <v>450</v>
      </c>
      <c r="B233" s="1031" t="s">
        <v>40</v>
      </c>
      <c r="C233" s="1038" t="s">
        <v>40</v>
      </c>
      <c r="D233" s="1038">
        <v>2</v>
      </c>
      <c r="E233" s="1038" t="s">
        <v>40</v>
      </c>
      <c r="F233" s="1038" t="s">
        <v>40</v>
      </c>
      <c r="G233" s="1038" t="s">
        <v>40</v>
      </c>
      <c r="H233" s="1040">
        <v>3</v>
      </c>
      <c r="I233" s="123" t="s">
        <v>451</v>
      </c>
    </row>
    <row r="234" spans="1:9" ht="26.25" hidden="1" outlineLevel="1" thickBot="1">
      <c r="A234" s="1039"/>
      <c r="B234" s="1031"/>
      <c r="C234" s="1038"/>
      <c r="D234" s="1038"/>
      <c r="E234" s="1038"/>
      <c r="F234" s="1038"/>
      <c r="G234" s="1038"/>
      <c r="H234" s="1040"/>
      <c r="I234" s="124" t="s">
        <v>452</v>
      </c>
    </row>
    <row r="235" spans="1:9" ht="26.25" hidden="1" outlineLevel="1" thickBot="1">
      <c r="A235" s="1039"/>
      <c r="B235" s="1031"/>
      <c r="C235" s="1038"/>
      <c r="D235" s="1038"/>
      <c r="E235" s="1038"/>
      <c r="F235" s="1038"/>
      <c r="G235" s="1038"/>
      <c r="H235" s="1040"/>
      <c r="I235" s="125" t="s">
        <v>453</v>
      </c>
    </row>
    <row r="236" spans="1:9" ht="15.75" hidden="1" outlineLevel="1" thickBot="1">
      <c r="A236" s="1037"/>
      <c r="B236" s="1031"/>
      <c r="C236" s="1038"/>
      <c r="D236" s="1038"/>
      <c r="E236" s="1038"/>
      <c r="F236" s="1038"/>
      <c r="G236" s="1038"/>
      <c r="H236" s="1040"/>
      <c r="I236" s="124" t="s">
        <v>454</v>
      </c>
    </row>
    <row r="237" spans="1:9" ht="26.25" hidden="1" outlineLevel="1" thickBot="1">
      <c r="A237" s="1036" t="s">
        <v>455</v>
      </c>
      <c r="B237" s="1031" t="s">
        <v>40</v>
      </c>
      <c r="C237" s="1038" t="s">
        <v>40</v>
      </c>
      <c r="D237" s="1038">
        <v>2</v>
      </c>
      <c r="E237" s="1038" t="s">
        <v>40</v>
      </c>
      <c r="F237" s="1038" t="s">
        <v>40</v>
      </c>
      <c r="G237" s="1038" t="s">
        <v>40</v>
      </c>
      <c r="H237" s="1040">
        <v>3</v>
      </c>
      <c r="I237" s="123" t="s">
        <v>456</v>
      </c>
    </row>
    <row r="238" spans="1:9" ht="39" hidden="1" outlineLevel="1" thickBot="1">
      <c r="A238" s="1037"/>
      <c r="B238" s="1031"/>
      <c r="C238" s="1038"/>
      <c r="D238" s="1038"/>
      <c r="E238" s="1038"/>
      <c r="F238" s="1038"/>
      <c r="G238" s="1038"/>
      <c r="H238" s="1040"/>
      <c r="I238" s="126" t="s">
        <v>457</v>
      </c>
    </row>
    <row r="239" spans="1:9" ht="15.75" hidden="1" customHeight="1" outlineLevel="1" thickBot="1">
      <c r="A239" s="127" t="s">
        <v>458</v>
      </c>
      <c r="B239" s="1031" t="s">
        <v>40</v>
      </c>
      <c r="C239" s="1038" t="s">
        <v>40</v>
      </c>
      <c r="D239" s="1038">
        <v>2</v>
      </c>
      <c r="E239" s="1038" t="s">
        <v>40</v>
      </c>
      <c r="F239" s="1038" t="s">
        <v>40</v>
      </c>
      <c r="G239" s="1038" t="s">
        <v>40</v>
      </c>
      <c r="H239" s="1038">
        <v>3</v>
      </c>
      <c r="I239" s="1044" t="s">
        <v>459</v>
      </c>
    </row>
    <row r="240" spans="1:9" ht="18" hidden="1" outlineLevel="1" thickBot="1">
      <c r="A240" s="98" t="s">
        <v>460</v>
      </c>
      <c r="B240" s="1031"/>
      <c r="C240" s="1038"/>
      <c r="D240" s="1038"/>
      <c r="E240" s="1038"/>
      <c r="F240" s="1038"/>
      <c r="G240" s="1038"/>
      <c r="H240" s="1038"/>
      <c r="I240" s="967"/>
    </row>
    <row r="241" spans="1:9" ht="18" hidden="1" outlineLevel="1" thickBot="1">
      <c r="A241" s="101" t="s">
        <v>461</v>
      </c>
      <c r="B241" s="1031"/>
      <c r="C241" s="1038"/>
      <c r="D241" s="1038"/>
      <c r="E241" s="1038"/>
      <c r="F241" s="1038"/>
      <c r="G241" s="1038"/>
      <c r="H241" s="1038"/>
      <c r="I241" s="967"/>
    </row>
    <row r="242" spans="1:9" ht="15.75" hidden="1" customHeight="1" outlineLevel="1" thickBot="1">
      <c r="A242" s="127" t="s">
        <v>462</v>
      </c>
      <c r="B242" s="1031" t="s">
        <v>40</v>
      </c>
      <c r="C242" s="1038" t="s">
        <v>40</v>
      </c>
      <c r="D242" s="1038" t="s">
        <v>40</v>
      </c>
      <c r="E242" s="1038" t="s">
        <v>40</v>
      </c>
      <c r="F242" s="1038" t="s">
        <v>40</v>
      </c>
      <c r="G242" s="1038" t="s">
        <v>40</v>
      </c>
      <c r="H242" s="1038">
        <v>2</v>
      </c>
      <c r="I242" s="967" t="s">
        <v>463</v>
      </c>
    </row>
    <row r="243" spans="1:9" ht="18" hidden="1" outlineLevel="1" thickBot="1">
      <c r="A243" s="98" t="s">
        <v>464</v>
      </c>
      <c r="B243" s="1031"/>
      <c r="C243" s="1038"/>
      <c r="D243" s="1038"/>
      <c r="E243" s="1038"/>
      <c r="F243" s="1038"/>
      <c r="G243" s="1038"/>
      <c r="H243" s="1038"/>
      <c r="I243" s="967"/>
    </row>
    <row r="244" spans="1:9" ht="18" hidden="1" outlineLevel="1" thickBot="1">
      <c r="A244" s="98" t="s">
        <v>465</v>
      </c>
      <c r="B244" s="1031"/>
      <c r="C244" s="1038"/>
      <c r="D244" s="1038"/>
      <c r="E244" s="1038"/>
      <c r="F244" s="1038"/>
      <c r="G244" s="1038"/>
      <c r="H244" s="1038"/>
      <c r="I244" s="967"/>
    </row>
    <row r="245" spans="1:9" ht="18" hidden="1" outlineLevel="1" thickBot="1">
      <c r="A245" s="101" t="s">
        <v>466</v>
      </c>
      <c r="B245" s="1031"/>
      <c r="C245" s="1038"/>
      <c r="D245" s="1038"/>
      <c r="E245" s="1038"/>
      <c r="F245" s="1038"/>
      <c r="G245" s="1038"/>
      <c r="H245" s="1038"/>
      <c r="I245" s="967"/>
    </row>
    <row r="246" spans="1:9" ht="26.25" hidden="1" outlineLevel="1" thickBot="1">
      <c r="A246" s="128" t="s">
        <v>467</v>
      </c>
      <c r="B246" s="129" t="s">
        <v>40</v>
      </c>
      <c r="C246" s="130" t="s">
        <v>40</v>
      </c>
      <c r="D246" s="130" t="s">
        <v>40</v>
      </c>
      <c r="E246" s="130" t="s">
        <v>40</v>
      </c>
      <c r="F246" s="130" t="s">
        <v>40</v>
      </c>
      <c r="G246" s="130" t="s">
        <v>40</v>
      </c>
      <c r="H246" s="130">
        <v>2</v>
      </c>
      <c r="I246" s="48" t="s">
        <v>468</v>
      </c>
    </row>
    <row r="247" spans="1:9" ht="15.75" collapsed="1" thickBot="1">
      <c r="A247" s="525" t="s">
        <v>1032</v>
      </c>
      <c r="B247" s="524" t="s">
        <v>102</v>
      </c>
      <c r="C247" s="122" t="s">
        <v>31</v>
      </c>
      <c r="D247" s="122" t="s">
        <v>32</v>
      </c>
      <c r="E247" s="122" t="s">
        <v>103</v>
      </c>
      <c r="F247" s="122" t="s">
        <v>104</v>
      </c>
      <c r="G247" s="122" t="s">
        <v>105</v>
      </c>
      <c r="H247" s="122" t="s">
        <v>106</v>
      </c>
      <c r="I247" s="121" t="s">
        <v>107</v>
      </c>
    </row>
    <row r="248" spans="1:9" s="134" customFormat="1" ht="26.25" hidden="1" outlineLevel="1" thickBot="1">
      <c r="A248" s="526" t="s">
        <v>470</v>
      </c>
      <c r="B248" s="133" t="s">
        <v>40</v>
      </c>
      <c r="C248" s="130" t="s">
        <v>40</v>
      </c>
      <c r="D248" s="130">
        <v>2</v>
      </c>
      <c r="E248" s="130" t="s">
        <v>40</v>
      </c>
      <c r="F248" s="130" t="s">
        <v>40</v>
      </c>
      <c r="G248" s="130">
        <v>3</v>
      </c>
      <c r="H248" s="130" t="s">
        <v>40</v>
      </c>
      <c r="I248" s="48" t="s">
        <v>471</v>
      </c>
    </row>
    <row r="249" spans="1:9" ht="15.75" hidden="1" customHeight="1" outlineLevel="1" thickBot="1">
      <c r="A249" s="1048" t="s">
        <v>472</v>
      </c>
      <c r="B249" s="135" t="s">
        <v>435</v>
      </c>
      <c r="C249" s="1049" t="s">
        <v>40</v>
      </c>
      <c r="D249" s="1038" t="s">
        <v>40</v>
      </c>
      <c r="E249" s="1038" t="s">
        <v>40</v>
      </c>
      <c r="F249" s="1038" t="s">
        <v>40</v>
      </c>
      <c r="G249" s="1038">
        <v>3</v>
      </c>
      <c r="H249" s="1038" t="s">
        <v>40</v>
      </c>
      <c r="I249" s="967" t="s">
        <v>473</v>
      </c>
    </row>
    <row r="250" spans="1:9" ht="26.25" hidden="1" outlineLevel="1" thickBot="1">
      <c r="A250" s="1048"/>
      <c r="B250" s="136" t="s">
        <v>474</v>
      </c>
      <c r="C250" s="1049"/>
      <c r="D250" s="1038"/>
      <c r="E250" s="1038"/>
      <c r="F250" s="1038"/>
      <c r="G250" s="1038"/>
      <c r="H250" s="1038"/>
      <c r="I250" s="967"/>
    </row>
    <row r="251" spans="1:9" ht="24" collapsed="1" thickBot="1">
      <c r="A251" s="1045" t="s">
        <v>475</v>
      </c>
      <c r="B251" s="1046"/>
      <c r="C251" s="1046"/>
      <c r="D251" s="1046"/>
      <c r="E251" s="1046"/>
      <c r="F251" s="1046"/>
      <c r="G251" s="1046"/>
      <c r="H251" s="1046"/>
      <c r="I251" s="1047"/>
    </row>
    <row r="252" spans="1:9" ht="19.5" thickBot="1">
      <c r="A252" s="964" t="s">
        <v>476</v>
      </c>
      <c r="B252" s="965"/>
      <c r="C252" s="965"/>
      <c r="D252" s="965"/>
      <c r="E252" s="965"/>
      <c r="F252" s="965"/>
      <c r="G252" s="965"/>
      <c r="H252" s="965"/>
      <c r="I252" s="966"/>
    </row>
    <row r="253" spans="1:9" ht="15.75" thickBot="1">
      <c r="A253" s="57" t="s">
        <v>477</v>
      </c>
      <c r="B253" s="39" t="s">
        <v>102</v>
      </c>
      <c r="C253" s="40" t="s">
        <v>31</v>
      </c>
      <c r="D253" s="40" t="s">
        <v>32</v>
      </c>
      <c r="E253" s="40" t="s">
        <v>103</v>
      </c>
      <c r="F253" s="40" t="s">
        <v>104</v>
      </c>
      <c r="G253" s="40" t="s">
        <v>105</v>
      </c>
      <c r="H253" s="40" t="s">
        <v>106</v>
      </c>
      <c r="I253" s="57" t="s">
        <v>107</v>
      </c>
    </row>
    <row r="254" spans="1:9" ht="15" hidden="1" customHeight="1" outlineLevel="1">
      <c r="A254" s="58" t="s">
        <v>478</v>
      </c>
      <c r="B254" s="925" t="s">
        <v>40</v>
      </c>
      <c r="C254" s="922">
        <v>2</v>
      </c>
      <c r="D254" s="922" t="s">
        <v>40</v>
      </c>
      <c r="E254" s="922">
        <v>3</v>
      </c>
      <c r="F254" s="922">
        <v>3</v>
      </c>
      <c r="G254" s="922" t="s">
        <v>40</v>
      </c>
      <c r="H254" s="976" t="s">
        <v>40</v>
      </c>
      <c r="I254" s="1024" t="s">
        <v>479</v>
      </c>
    </row>
    <row r="255" spans="1:9" ht="45" hidden="1" outlineLevel="1">
      <c r="A255" s="140" t="s">
        <v>480</v>
      </c>
      <c r="B255" s="926"/>
      <c r="C255" s="923"/>
      <c r="D255" s="923"/>
      <c r="E255" s="923"/>
      <c r="F255" s="923"/>
      <c r="G255" s="923"/>
      <c r="H255" s="977"/>
      <c r="I255" s="993"/>
    </row>
    <row r="256" spans="1:9" ht="30" hidden="1" customHeight="1" outlineLevel="1">
      <c r="A256" s="141" t="s">
        <v>481</v>
      </c>
      <c r="B256" s="926"/>
      <c r="C256" s="923"/>
      <c r="D256" s="923"/>
      <c r="E256" s="923"/>
      <c r="F256" s="923"/>
      <c r="G256" s="923"/>
      <c r="H256" s="977"/>
      <c r="I256" s="993" t="s">
        <v>482</v>
      </c>
    </row>
    <row r="257" spans="1:9" ht="15.75" hidden="1" outlineLevel="1" thickBot="1">
      <c r="A257" s="142" t="s">
        <v>483</v>
      </c>
      <c r="B257" s="927"/>
      <c r="C257" s="924"/>
      <c r="D257" s="924"/>
      <c r="E257" s="924"/>
      <c r="F257" s="924"/>
      <c r="G257" s="924"/>
      <c r="H257" s="978"/>
      <c r="I257" s="993"/>
    </row>
    <row r="258" spans="1:9" ht="90.75" hidden="1" outlineLevel="1" thickBot="1">
      <c r="A258" s="996" t="s">
        <v>484</v>
      </c>
      <c r="B258" s="967" t="s">
        <v>40</v>
      </c>
      <c r="C258" s="968">
        <v>2</v>
      </c>
      <c r="D258" s="968" t="s">
        <v>40</v>
      </c>
      <c r="E258" s="968">
        <v>3</v>
      </c>
      <c r="F258" s="968">
        <v>3</v>
      </c>
      <c r="G258" s="968" t="s">
        <v>40</v>
      </c>
      <c r="H258" s="971" t="s">
        <v>40</v>
      </c>
      <c r="I258" s="43" t="s">
        <v>485</v>
      </c>
    </row>
    <row r="259" spans="1:9" ht="60.75" hidden="1" outlineLevel="1" thickBot="1">
      <c r="A259" s="975"/>
      <c r="B259" s="967"/>
      <c r="C259" s="968"/>
      <c r="D259" s="968"/>
      <c r="E259" s="968"/>
      <c r="F259" s="968"/>
      <c r="G259" s="968"/>
      <c r="H259" s="971"/>
      <c r="I259" s="44" t="s">
        <v>486</v>
      </c>
    </row>
    <row r="260" spans="1:9" ht="45.75" hidden="1" outlineLevel="1" thickBot="1">
      <c r="A260" s="41" t="s">
        <v>487</v>
      </c>
      <c r="B260" s="143" t="s">
        <v>40</v>
      </c>
      <c r="C260" s="144" t="s">
        <v>40</v>
      </c>
      <c r="D260" s="144" t="s">
        <v>40</v>
      </c>
      <c r="E260" s="46">
        <v>3</v>
      </c>
      <c r="F260" s="46" t="s">
        <v>40</v>
      </c>
      <c r="G260" s="46" t="s">
        <v>40</v>
      </c>
      <c r="H260" s="46" t="s">
        <v>40</v>
      </c>
      <c r="I260" s="47" t="s">
        <v>488</v>
      </c>
    </row>
    <row r="261" spans="1:9" ht="15.75" collapsed="1" thickBot="1">
      <c r="A261" s="39" t="s">
        <v>489</v>
      </c>
      <c r="B261" s="39" t="s">
        <v>102</v>
      </c>
      <c r="C261" s="40" t="s">
        <v>31</v>
      </c>
      <c r="D261" s="40" t="s">
        <v>32</v>
      </c>
      <c r="E261" s="40" t="s">
        <v>103</v>
      </c>
      <c r="F261" s="40" t="s">
        <v>104</v>
      </c>
      <c r="G261" s="40" t="s">
        <v>105</v>
      </c>
      <c r="H261" s="40" t="s">
        <v>106</v>
      </c>
      <c r="I261" s="57" t="s">
        <v>107</v>
      </c>
    </row>
    <row r="262" spans="1:9" ht="15.75" hidden="1" customHeight="1" outlineLevel="1" thickBot="1">
      <c r="A262" s="975" t="s">
        <v>490</v>
      </c>
      <c r="B262" s="979" t="s">
        <v>40</v>
      </c>
      <c r="C262" s="968" t="s">
        <v>40</v>
      </c>
      <c r="D262" s="968">
        <v>2</v>
      </c>
      <c r="E262" s="976">
        <v>3</v>
      </c>
      <c r="F262" s="990"/>
      <c r="G262" s="990"/>
      <c r="H262" s="1050"/>
      <c r="I262" s="43" t="s">
        <v>491</v>
      </c>
    </row>
    <row r="263" spans="1:9" ht="60.75" hidden="1" outlineLevel="1" thickBot="1">
      <c r="A263" s="975"/>
      <c r="B263" s="979"/>
      <c r="C263" s="968"/>
      <c r="D263" s="968"/>
      <c r="E263" s="978"/>
      <c r="F263" s="992"/>
      <c r="G263" s="992"/>
      <c r="H263" s="1018"/>
      <c r="I263" s="44" t="s">
        <v>492</v>
      </c>
    </row>
    <row r="264" spans="1:9" ht="30.75" hidden="1" outlineLevel="1" thickBot="1">
      <c r="A264" s="41" t="s">
        <v>493</v>
      </c>
      <c r="B264" s="45" t="s">
        <v>245</v>
      </c>
      <c r="C264" s="46" t="s">
        <v>40</v>
      </c>
      <c r="D264" s="46">
        <v>2</v>
      </c>
      <c r="E264" s="46" t="s">
        <v>40</v>
      </c>
      <c r="F264" s="46" t="s">
        <v>40</v>
      </c>
      <c r="G264" s="46">
        <v>3</v>
      </c>
      <c r="H264" s="46" t="s">
        <v>40</v>
      </c>
      <c r="I264" s="1032" t="s">
        <v>494</v>
      </c>
    </row>
    <row r="265" spans="1:9" ht="15.75" hidden="1" outlineLevel="1" thickBot="1">
      <c r="A265" s="41" t="s">
        <v>495</v>
      </c>
      <c r="B265" s="45" t="s">
        <v>40</v>
      </c>
      <c r="C265" s="46" t="s">
        <v>40</v>
      </c>
      <c r="D265" s="46">
        <v>2</v>
      </c>
      <c r="E265" s="46" t="s">
        <v>40</v>
      </c>
      <c r="F265" s="46" t="s">
        <v>40</v>
      </c>
      <c r="G265" s="46">
        <v>3</v>
      </c>
      <c r="H265" s="46" t="s">
        <v>40</v>
      </c>
      <c r="I265" s="969"/>
    </row>
    <row r="266" spans="1:9" ht="15.75" hidden="1" outlineLevel="1" thickBot="1">
      <c r="A266" s="41" t="s">
        <v>496</v>
      </c>
      <c r="B266" s="45" t="s">
        <v>40</v>
      </c>
      <c r="C266" s="46" t="s">
        <v>40</v>
      </c>
      <c r="D266" s="46" t="s">
        <v>40</v>
      </c>
      <c r="E266" s="46">
        <v>2</v>
      </c>
      <c r="F266" s="46" t="s">
        <v>40</v>
      </c>
      <c r="G266" s="46" t="s">
        <v>40</v>
      </c>
      <c r="H266" s="46" t="s">
        <v>40</v>
      </c>
      <c r="I266" s="51" t="s">
        <v>497</v>
      </c>
    </row>
    <row r="267" spans="1:9" s="66" customFormat="1" ht="19.5" collapsed="1" thickBot="1">
      <c r="A267" s="974" t="s">
        <v>498</v>
      </c>
      <c r="B267" s="974"/>
      <c r="C267" s="974"/>
      <c r="D267" s="974"/>
      <c r="E267" s="974"/>
      <c r="F267" s="1051"/>
      <c r="G267" s="1051"/>
      <c r="H267" s="1052"/>
      <c r="I267" s="1052"/>
    </row>
    <row r="268" spans="1:9" ht="30.75" thickBot="1">
      <c r="A268" s="39" t="s">
        <v>499</v>
      </c>
      <c r="B268" s="39" t="s">
        <v>102</v>
      </c>
      <c r="C268" s="40" t="s">
        <v>31</v>
      </c>
      <c r="D268" s="40" t="s">
        <v>32</v>
      </c>
      <c r="E268" s="40" t="s">
        <v>103</v>
      </c>
      <c r="F268" s="40" t="s">
        <v>104</v>
      </c>
      <c r="G268" s="40" t="s">
        <v>105</v>
      </c>
      <c r="H268" s="40" t="s">
        <v>106</v>
      </c>
      <c r="I268" s="57" t="s">
        <v>107</v>
      </c>
    </row>
    <row r="269" spans="1:9" ht="30.75" hidden="1" outlineLevel="1" thickBot="1">
      <c r="A269" s="975" t="s">
        <v>500</v>
      </c>
      <c r="B269" s="967" t="s">
        <v>40</v>
      </c>
      <c r="C269" s="968">
        <v>2</v>
      </c>
      <c r="D269" s="968" t="s">
        <v>40</v>
      </c>
      <c r="E269" s="1008"/>
      <c r="F269" s="968">
        <v>3</v>
      </c>
      <c r="G269" s="968"/>
      <c r="H269" s="1010"/>
      <c r="I269" s="43" t="s">
        <v>501</v>
      </c>
    </row>
    <row r="270" spans="1:9" ht="15.75" hidden="1" customHeight="1" outlineLevel="1" thickBot="1">
      <c r="A270" s="995"/>
      <c r="B270" s="967"/>
      <c r="C270" s="968"/>
      <c r="D270" s="968"/>
      <c r="E270" s="1008"/>
      <c r="F270" s="968"/>
      <c r="G270" s="968"/>
      <c r="H270" s="1010"/>
      <c r="I270" s="44" t="s">
        <v>502</v>
      </c>
    </row>
    <row r="271" spans="1:9" ht="15.75" collapsed="1" thickBot="1">
      <c r="A271" s="435" t="s">
        <v>503</v>
      </c>
      <c r="B271" s="434" t="s">
        <v>102</v>
      </c>
      <c r="C271" s="40" t="s">
        <v>31</v>
      </c>
      <c r="D271" s="40" t="s">
        <v>32</v>
      </c>
      <c r="E271" s="40" t="s">
        <v>103</v>
      </c>
      <c r="F271" s="40" t="s">
        <v>104</v>
      </c>
      <c r="G271" s="40" t="s">
        <v>105</v>
      </c>
      <c r="H271" s="40" t="s">
        <v>106</v>
      </c>
      <c r="I271" s="77" t="s">
        <v>107</v>
      </c>
    </row>
    <row r="272" spans="1:9" ht="45.75" hidden="1" customHeight="1" outlineLevel="1" thickBot="1">
      <c r="A272" s="58" t="s">
        <v>504</v>
      </c>
      <c r="B272" s="985" t="s">
        <v>201</v>
      </c>
      <c r="C272" s="968">
        <v>2</v>
      </c>
      <c r="D272" s="968" t="s">
        <v>40</v>
      </c>
      <c r="E272" s="968">
        <v>3</v>
      </c>
      <c r="F272" s="968">
        <v>3</v>
      </c>
      <c r="G272" s="968">
        <v>3</v>
      </c>
      <c r="H272" s="971" t="s">
        <v>40</v>
      </c>
      <c r="I272" s="43" t="s">
        <v>505</v>
      </c>
    </row>
    <row r="273" spans="1:9" ht="60.75" hidden="1" outlineLevel="1" thickBot="1">
      <c r="A273" s="1002" t="s">
        <v>506</v>
      </c>
      <c r="B273" s="985"/>
      <c r="C273" s="968"/>
      <c r="D273" s="968"/>
      <c r="E273" s="968"/>
      <c r="F273" s="968"/>
      <c r="G273" s="968"/>
      <c r="H273" s="971"/>
      <c r="I273" s="55" t="s">
        <v>507</v>
      </c>
    </row>
    <row r="274" spans="1:9" ht="30.75" hidden="1" outlineLevel="1" thickBot="1">
      <c r="A274" s="1055"/>
      <c r="B274" s="985"/>
      <c r="C274" s="968"/>
      <c r="D274" s="968"/>
      <c r="E274" s="968"/>
      <c r="F274" s="968"/>
      <c r="G274" s="968"/>
      <c r="H274" s="971"/>
      <c r="I274" s="44" t="s">
        <v>508</v>
      </c>
    </row>
    <row r="275" spans="1:9" ht="15.75" collapsed="1" thickBot="1">
      <c r="A275" s="435" t="s">
        <v>509</v>
      </c>
      <c r="B275" s="434" t="s">
        <v>102</v>
      </c>
      <c r="C275" s="40" t="s">
        <v>31</v>
      </c>
      <c r="D275" s="40" t="s">
        <v>32</v>
      </c>
      <c r="E275" s="40" t="s">
        <v>103</v>
      </c>
      <c r="F275" s="40" t="s">
        <v>104</v>
      </c>
      <c r="G275" s="40" t="s">
        <v>105</v>
      </c>
      <c r="H275" s="40" t="s">
        <v>106</v>
      </c>
      <c r="I275" s="57" t="s">
        <v>107</v>
      </c>
    </row>
    <row r="276" spans="1:9" ht="30.75" hidden="1" customHeight="1" outlineLevel="1" thickBot="1">
      <c r="A276" s="996" t="s">
        <v>510</v>
      </c>
      <c r="B276" s="967" t="s">
        <v>40</v>
      </c>
      <c r="C276" s="968">
        <v>2</v>
      </c>
      <c r="D276" s="968" t="s">
        <v>40</v>
      </c>
      <c r="E276" s="968">
        <v>3</v>
      </c>
      <c r="F276" s="968">
        <v>3</v>
      </c>
      <c r="G276" s="968">
        <v>3</v>
      </c>
      <c r="H276" s="971" t="s">
        <v>40</v>
      </c>
      <c r="I276" s="43" t="s">
        <v>511</v>
      </c>
    </row>
    <row r="277" spans="1:9" ht="30.75" hidden="1" outlineLevel="1" thickBot="1">
      <c r="A277" s="975"/>
      <c r="B277" s="967"/>
      <c r="C277" s="968"/>
      <c r="D277" s="968"/>
      <c r="E277" s="968"/>
      <c r="F277" s="968"/>
      <c r="G277" s="968"/>
      <c r="H277" s="971"/>
      <c r="I277" s="55" t="s">
        <v>512</v>
      </c>
    </row>
    <row r="278" spans="1:9" ht="30.75" hidden="1" outlineLevel="1" thickBot="1">
      <c r="A278" s="975"/>
      <c r="B278" s="967"/>
      <c r="C278" s="968"/>
      <c r="D278" s="968"/>
      <c r="E278" s="968"/>
      <c r="F278" s="968"/>
      <c r="G278" s="968"/>
      <c r="H278" s="971"/>
      <c r="I278" s="55" t="s">
        <v>513</v>
      </c>
    </row>
    <row r="279" spans="1:9" ht="15.75" hidden="1" customHeight="1" outlineLevel="1" thickBot="1">
      <c r="A279" s="975" t="s">
        <v>514</v>
      </c>
      <c r="B279" s="979" t="s">
        <v>40</v>
      </c>
      <c r="C279" s="968">
        <v>2</v>
      </c>
      <c r="D279" s="968" t="s">
        <v>40</v>
      </c>
      <c r="E279" s="968" t="s">
        <v>40</v>
      </c>
      <c r="F279" s="968" t="s">
        <v>40</v>
      </c>
      <c r="G279" s="968" t="s">
        <v>40</v>
      </c>
      <c r="H279" s="971">
        <v>3</v>
      </c>
      <c r="I279" s="43" t="s">
        <v>515</v>
      </c>
    </row>
    <row r="280" spans="1:9" ht="30.75" hidden="1" outlineLevel="1" thickBot="1">
      <c r="A280" s="975"/>
      <c r="B280" s="979"/>
      <c r="C280" s="968"/>
      <c r="D280" s="968"/>
      <c r="E280" s="968"/>
      <c r="F280" s="968"/>
      <c r="G280" s="968"/>
      <c r="H280" s="971"/>
      <c r="I280" s="55" t="s">
        <v>516</v>
      </c>
    </row>
    <row r="281" spans="1:9" ht="15.75" hidden="1" outlineLevel="1" thickBot="1">
      <c r="A281" s="975"/>
      <c r="B281" s="979"/>
      <c r="C281" s="968"/>
      <c r="D281" s="968"/>
      <c r="E281" s="968"/>
      <c r="F281" s="968"/>
      <c r="G281" s="968"/>
      <c r="H281" s="971"/>
      <c r="I281" s="55" t="s">
        <v>517</v>
      </c>
    </row>
    <row r="282" spans="1:9" ht="135.75" hidden="1" outlineLevel="1" thickBot="1">
      <c r="A282" s="975"/>
      <c r="B282" s="979"/>
      <c r="C282" s="968"/>
      <c r="D282" s="968"/>
      <c r="E282" s="968"/>
      <c r="F282" s="968"/>
      <c r="G282" s="968"/>
      <c r="H282" s="971"/>
      <c r="I282" s="44" t="s">
        <v>518</v>
      </c>
    </row>
    <row r="283" spans="1:9" ht="19.5" collapsed="1" thickBot="1">
      <c r="A283" s="1056" t="s">
        <v>701</v>
      </c>
      <c r="B283" s="974"/>
      <c r="C283" s="974"/>
      <c r="D283" s="974"/>
      <c r="E283" s="974"/>
      <c r="F283" s="974"/>
      <c r="G283" s="974"/>
      <c r="H283" s="974"/>
      <c r="I283" s="1057"/>
    </row>
    <row r="284" spans="1:9" ht="15.75" thickBot="1">
      <c r="A284" s="435" t="s">
        <v>519</v>
      </c>
      <c r="B284" s="434" t="s">
        <v>102</v>
      </c>
      <c r="C284" s="40" t="s">
        <v>31</v>
      </c>
      <c r="D284" s="40" t="s">
        <v>32</v>
      </c>
      <c r="E284" s="40" t="s">
        <v>103</v>
      </c>
      <c r="F284" s="40" t="s">
        <v>104</v>
      </c>
      <c r="G284" s="40" t="s">
        <v>105</v>
      </c>
      <c r="H284" s="40" t="s">
        <v>106</v>
      </c>
      <c r="I284" s="57" t="s">
        <v>107</v>
      </c>
    </row>
    <row r="285" spans="1:9" ht="90.75" hidden="1" outlineLevel="1" thickBot="1">
      <c r="A285" s="58" t="s">
        <v>520</v>
      </c>
      <c r="B285" s="985" t="s">
        <v>40</v>
      </c>
      <c r="C285" s="968" t="s">
        <v>40</v>
      </c>
      <c r="D285" s="968">
        <v>2</v>
      </c>
      <c r="E285" s="968" t="s">
        <v>40</v>
      </c>
      <c r="F285" s="968" t="s">
        <v>40</v>
      </c>
      <c r="G285" s="968" t="s">
        <v>40</v>
      </c>
      <c r="H285" s="971" t="s">
        <v>40</v>
      </c>
      <c r="I285" s="43" t="s">
        <v>521</v>
      </c>
    </row>
    <row r="286" spans="1:9" ht="18" hidden="1" customHeight="1" outlineLevel="1" thickBot="1">
      <c r="A286" s="145" t="s">
        <v>522</v>
      </c>
      <c r="B286" s="985"/>
      <c r="C286" s="968"/>
      <c r="D286" s="968"/>
      <c r="E286" s="968"/>
      <c r="F286" s="968"/>
      <c r="G286" s="968"/>
      <c r="H286" s="971"/>
      <c r="I286" s="993" t="s">
        <v>523</v>
      </c>
    </row>
    <row r="287" spans="1:9" ht="33" hidden="1" outlineLevel="1" thickBot="1">
      <c r="A287" s="146" t="s">
        <v>524</v>
      </c>
      <c r="B287" s="986"/>
      <c r="C287" s="968"/>
      <c r="D287" s="968"/>
      <c r="E287" s="968"/>
      <c r="F287" s="968"/>
      <c r="G287" s="968"/>
      <c r="H287" s="971"/>
      <c r="I287" s="993"/>
    </row>
    <row r="288" spans="1:9" ht="60.75" hidden="1" outlineLevel="1" thickBot="1">
      <c r="A288" s="1053" t="s">
        <v>525</v>
      </c>
      <c r="B288" s="135" t="s">
        <v>245</v>
      </c>
      <c r="C288" s="997" t="s">
        <v>40</v>
      </c>
      <c r="D288" s="968">
        <v>2</v>
      </c>
      <c r="E288" s="968">
        <v>3</v>
      </c>
      <c r="F288" s="968" t="s">
        <v>40</v>
      </c>
      <c r="G288" s="968" t="s">
        <v>40</v>
      </c>
      <c r="H288" s="971" t="s">
        <v>40</v>
      </c>
      <c r="I288" s="43" t="s">
        <v>526</v>
      </c>
    </row>
    <row r="289" spans="1:9" ht="45.75" hidden="1" outlineLevel="1" thickBot="1">
      <c r="A289" s="1054"/>
      <c r="B289" s="136" t="s">
        <v>249</v>
      </c>
      <c r="C289" s="997"/>
      <c r="D289" s="968"/>
      <c r="E289" s="968"/>
      <c r="F289" s="968"/>
      <c r="G289" s="968"/>
      <c r="H289" s="971"/>
      <c r="I289" s="55" t="s">
        <v>527</v>
      </c>
    </row>
    <row r="290" spans="1:9" ht="45.75" hidden="1" outlineLevel="1" thickBot="1">
      <c r="A290" s="127" t="s">
        <v>528</v>
      </c>
      <c r="B290" s="1058"/>
      <c r="C290" s="968" t="s">
        <v>40</v>
      </c>
      <c r="D290" s="968">
        <v>2</v>
      </c>
      <c r="E290" s="968" t="s">
        <v>40</v>
      </c>
      <c r="F290" s="968" t="s">
        <v>40</v>
      </c>
      <c r="G290" s="968" t="s">
        <v>40</v>
      </c>
      <c r="H290" s="971" t="s">
        <v>40</v>
      </c>
      <c r="I290" s="43" t="s">
        <v>529</v>
      </c>
    </row>
    <row r="291" spans="1:9" ht="30.75" hidden="1" outlineLevel="1" thickBot="1">
      <c r="A291" s="147" t="s">
        <v>530</v>
      </c>
      <c r="B291" s="1059"/>
      <c r="C291" s="968"/>
      <c r="D291" s="968"/>
      <c r="E291" s="968"/>
      <c r="F291" s="968"/>
      <c r="G291" s="968"/>
      <c r="H291" s="971"/>
      <c r="I291" s="55" t="s">
        <v>531</v>
      </c>
    </row>
    <row r="292" spans="1:9" ht="75.75" hidden="1" outlineLevel="1" thickBot="1">
      <c r="A292" s="127" t="s">
        <v>532</v>
      </c>
      <c r="B292" s="148"/>
      <c r="C292" s="997" t="s">
        <v>40</v>
      </c>
      <c r="D292" s="968" t="s">
        <v>40</v>
      </c>
      <c r="E292" s="968" t="s">
        <v>40</v>
      </c>
      <c r="F292" s="968" t="s">
        <v>40</v>
      </c>
      <c r="G292" s="968">
        <v>2</v>
      </c>
      <c r="H292" s="971" t="s">
        <v>40</v>
      </c>
      <c r="I292" s="43" t="s">
        <v>533</v>
      </c>
    </row>
    <row r="293" spans="1:9" ht="45.75" hidden="1" outlineLevel="1" thickBot="1">
      <c r="A293" s="149" t="s">
        <v>534</v>
      </c>
      <c r="B293" s="150"/>
      <c r="C293" s="997"/>
      <c r="D293" s="968"/>
      <c r="E293" s="968"/>
      <c r="F293" s="968"/>
      <c r="G293" s="968"/>
      <c r="H293" s="971"/>
      <c r="I293" s="44" t="s">
        <v>535</v>
      </c>
    </row>
    <row r="294" spans="1:9" ht="75.75" hidden="1" outlineLevel="1" thickBot="1">
      <c r="A294" s="151" t="s">
        <v>536</v>
      </c>
      <c r="B294" s="152" t="s">
        <v>40</v>
      </c>
      <c r="C294" s="46" t="s">
        <v>40</v>
      </c>
      <c r="D294" s="46" t="s">
        <v>40</v>
      </c>
      <c r="E294" s="46" t="s">
        <v>40</v>
      </c>
      <c r="F294" s="46" t="s">
        <v>40</v>
      </c>
      <c r="G294" s="46">
        <v>2</v>
      </c>
      <c r="H294" s="46" t="s">
        <v>40</v>
      </c>
      <c r="I294" s="80" t="s">
        <v>537</v>
      </c>
    </row>
    <row r="295" spans="1:9" ht="75.75" hidden="1" outlineLevel="1" thickBot="1">
      <c r="A295" s="58" t="s">
        <v>538</v>
      </c>
      <c r="B295" s="1031" t="s">
        <v>40</v>
      </c>
      <c r="C295" s="968" t="s">
        <v>40</v>
      </c>
      <c r="D295" s="968">
        <v>2</v>
      </c>
      <c r="E295" s="968" t="s">
        <v>40</v>
      </c>
      <c r="F295" s="968" t="s">
        <v>40</v>
      </c>
      <c r="G295" s="968" t="s">
        <v>40</v>
      </c>
      <c r="H295" s="971" t="s">
        <v>40</v>
      </c>
      <c r="I295" s="43" t="s">
        <v>539</v>
      </c>
    </row>
    <row r="296" spans="1:9" ht="30.75" hidden="1" customHeight="1" outlineLevel="1" thickBot="1">
      <c r="A296" s="59" t="s">
        <v>540</v>
      </c>
      <c r="B296" s="1031"/>
      <c r="C296" s="968"/>
      <c r="D296" s="968"/>
      <c r="E296" s="968"/>
      <c r="F296" s="968"/>
      <c r="G296" s="968"/>
      <c r="H296" s="971"/>
      <c r="I296" s="993" t="s">
        <v>541</v>
      </c>
    </row>
    <row r="297" spans="1:9" ht="30.75" hidden="1" outlineLevel="1" thickBot="1">
      <c r="A297" s="60" t="s">
        <v>542</v>
      </c>
      <c r="B297" s="1031"/>
      <c r="C297" s="968"/>
      <c r="D297" s="968"/>
      <c r="E297" s="968"/>
      <c r="F297" s="968"/>
      <c r="G297" s="968"/>
      <c r="H297" s="971"/>
      <c r="I297" s="994"/>
    </row>
    <row r="298" spans="1:9" ht="30.75" collapsed="1" thickBot="1">
      <c r="A298" s="435" t="s">
        <v>543</v>
      </c>
      <c r="B298" s="434" t="s">
        <v>102</v>
      </c>
      <c r="C298" s="40" t="s">
        <v>31</v>
      </c>
      <c r="D298" s="40" t="s">
        <v>32</v>
      </c>
      <c r="E298" s="40" t="s">
        <v>103</v>
      </c>
      <c r="F298" s="40" t="s">
        <v>104</v>
      </c>
      <c r="G298" s="40" t="s">
        <v>105</v>
      </c>
      <c r="H298" s="40" t="s">
        <v>106</v>
      </c>
      <c r="I298" s="68" t="s">
        <v>107</v>
      </c>
    </row>
    <row r="299" spans="1:9" ht="30.75" hidden="1" customHeight="1" outlineLevel="1" thickBot="1">
      <c r="A299" s="58" t="s">
        <v>544</v>
      </c>
      <c r="B299" s="985" t="s">
        <v>40</v>
      </c>
      <c r="C299" s="968" t="s">
        <v>40</v>
      </c>
      <c r="D299" s="968" t="s">
        <v>40</v>
      </c>
      <c r="E299" s="968">
        <v>3</v>
      </c>
      <c r="F299" s="968" t="s">
        <v>40</v>
      </c>
      <c r="G299" s="968" t="s">
        <v>40</v>
      </c>
      <c r="H299" s="968" t="s">
        <v>40</v>
      </c>
      <c r="I299" s="969" t="s">
        <v>545</v>
      </c>
    </row>
    <row r="300" spans="1:9" ht="18" hidden="1" outlineLevel="1" thickBot="1">
      <c r="A300" s="98" t="s">
        <v>546</v>
      </c>
      <c r="B300" s="985"/>
      <c r="C300" s="968"/>
      <c r="D300" s="968"/>
      <c r="E300" s="968"/>
      <c r="F300" s="968"/>
      <c r="G300" s="968"/>
      <c r="H300" s="968"/>
      <c r="I300" s="969"/>
    </row>
    <row r="301" spans="1:9" ht="33" hidden="1" outlineLevel="1" thickBot="1">
      <c r="A301" s="101" t="s">
        <v>547</v>
      </c>
      <c r="B301" s="985"/>
      <c r="C301" s="968"/>
      <c r="D301" s="968"/>
      <c r="E301" s="968"/>
      <c r="F301" s="968"/>
      <c r="G301" s="968"/>
      <c r="H301" s="968"/>
      <c r="I301" s="969"/>
    </row>
    <row r="302" spans="1:9" ht="45.75" hidden="1" outlineLevel="1" thickBot="1">
      <c r="A302" s="65" t="s">
        <v>548</v>
      </c>
      <c r="B302" s="48" t="s">
        <v>40</v>
      </c>
      <c r="C302" s="46" t="s">
        <v>40</v>
      </c>
      <c r="D302" s="46" t="s">
        <v>40</v>
      </c>
      <c r="E302" s="46">
        <v>3</v>
      </c>
      <c r="F302" s="46" t="s">
        <v>40</v>
      </c>
      <c r="G302" s="46" t="s">
        <v>40</v>
      </c>
      <c r="H302" s="46" t="s">
        <v>40</v>
      </c>
      <c r="I302" s="51" t="s">
        <v>549</v>
      </c>
    </row>
    <row r="303" spans="1:9" ht="60.75" hidden="1" outlineLevel="1" thickBot="1">
      <c r="A303" s="41" t="s">
        <v>550</v>
      </c>
      <c r="B303" s="45" t="s">
        <v>40</v>
      </c>
      <c r="C303" s="46" t="s">
        <v>40</v>
      </c>
      <c r="D303" s="46" t="s">
        <v>40</v>
      </c>
      <c r="E303" s="46">
        <v>3</v>
      </c>
      <c r="F303" s="46" t="s">
        <v>40</v>
      </c>
      <c r="G303" s="46" t="s">
        <v>40</v>
      </c>
      <c r="H303" s="46" t="s">
        <v>40</v>
      </c>
      <c r="I303" s="51" t="s">
        <v>551</v>
      </c>
    </row>
    <row r="304" spans="1:9" ht="75.75" hidden="1" outlineLevel="1" thickBot="1">
      <c r="A304" s="41" t="s">
        <v>552</v>
      </c>
      <c r="B304" s="45" t="s">
        <v>553</v>
      </c>
      <c r="C304" s="46" t="s">
        <v>40</v>
      </c>
      <c r="D304" s="153" t="s">
        <v>40</v>
      </c>
      <c r="E304" s="46">
        <v>3</v>
      </c>
      <c r="F304" s="46" t="s">
        <v>40</v>
      </c>
      <c r="G304" s="46" t="s">
        <v>40</v>
      </c>
      <c r="H304" s="46" t="s">
        <v>40</v>
      </c>
      <c r="I304" s="51" t="s">
        <v>554</v>
      </c>
    </row>
    <row r="305" spans="1:9" ht="15.75" collapsed="1" thickBot="1">
      <c r="A305" s="39" t="s">
        <v>555</v>
      </c>
      <c r="B305" s="57" t="s">
        <v>102</v>
      </c>
      <c r="C305" s="40" t="s">
        <v>31</v>
      </c>
      <c r="D305" s="40" t="s">
        <v>32</v>
      </c>
      <c r="E305" s="40" t="s">
        <v>103</v>
      </c>
      <c r="F305" s="40" t="s">
        <v>104</v>
      </c>
      <c r="G305" s="40" t="s">
        <v>105</v>
      </c>
      <c r="H305" s="40" t="s">
        <v>106</v>
      </c>
      <c r="I305" s="57" t="s">
        <v>107</v>
      </c>
    </row>
    <row r="306" spans="1:9" ht="30.75" hidden="1" customHeight="1" outlineLevel="1" thickBot="1">
      <c r="A306" s="1035" t="s">
        <v>556</v>
      </c>
      <c r="B306" s="1060" t="s">
        <v>201</v>
      </c>
      <c r="C306" s="997" t="s">
        <v>40</v>
      </c>
      <c r="D306" s="968">
        <v>2</v>
      </c>
      <c r="E306" s="968">
        <v>3</v>
      </c>
      <c r="F306" s="968" t="s">
        <v>40</v>
      </c>
      <c r="G306" s="968" t="s">
        <v>40</v>
      </c>
      <c r="H306" s="971" t="s">
        <v>40</v>
      </c>
      <c r="I306" s="43" t="s">
        <v>557</v>
      </c>
    </row>
    <row r="307" spans="1:9" ht="30.75" hidden="1" outlineLevel="1" thickBot="1">
      <c r="A307" s="1035"/>
      <c r="B307" s="1061"/>
      <c r="C307" s="997"/>
      <c r="D307" s="968"/>
      <c r="E307" s="968"/>
      <c r="F307" s="968"/>
      <c r="G307" s="968"/>
      <c r="H307" s="971"/>
      <c r="I307" s="55" t="s">
        <v>558</v>
      </c>
    </row>
    <row r="308" spans="1:9" ht="30.75" hidden="1" outlineLevel="1" thickBot="1">
      <c r="A308" s="1035"/>
      <c r="B308" s="112" t="s">
        <v>210</v>
      </c>
      <c r="C308" s="997"/>
      <c r="D308" s="968"/>
      <c r="E308" s="968"/>
      <c r="F308" s="968"/>
      <c r="G308" s="968"/>
      <c r="H308" s="971"/>
      <c r="I308" s="44" t="s">
        <v>559</v>
      </c>
    </row>
    <row r="309" spans="1:9" ht="75.75" hidden="1" outlineLevel="1" thickBot="1">
      <c r="A309" s="41" t="s">
        <v>560</v>
      </c>
      <c r="B309" s="154"/>
      <c r="C309" s="46" t="s">
        <v>40</v>
      </c>
      <c r="D309" s="46">
        <v>2</v>
      </c>
      <c r="E309" s="46" t="s">
        <v>40</v>
      </c>
      <c r="F309" s="46" t="s">
        <v>40</v>
      </c>
      <c r="G309" s="46" t="s">
        <v>40</v>
      </c>
      <c r="H309" s="46" t="s">
        <v>40</v>
      </c>
      <c r="I309" s="47" t="s">
        <v>561</v>
      </c>
    </row>
    <row r="310" spans="1:9" ht="60.75" hidden="1" outlineLevel="1" thickBot="1">
      <c r="A310" s="41" t="s">
        <v>562</v>
      </c>
      <c r="B310" s="45" t="s">
        <v>40</v>
      </c>
      <c r="C310" s="46" t="s">
        <v>40</v>
      </c>
      <c r="D310" s="46">
        <v>2</v>
      </c>
      <c r="E310" s="46" t="s">
        <v>40</v>
      </c>
      <c r="F310" s="46" t="s">
        <v>40</v>
      </c>
      <c r="G310" s="46" t="s">
        <v>40</v>
      </c>
      <c r="H310" s="46">
        <v>3</v>
      </c>
      <c r="I310" s="51" t="s">
        <v>563</v>
      </c>
    </row>
    <row r="311" spans="1:9" ht="60.75" hidden="1" outlineLevel="1" thickBot="1">
      <c r="A311" s="41" t="s">
        <v>564</v>
      </c>
      <c r="B311" s="45" t="s">
        <v>40</v>
      </c>
      <c r="C311" s="46" t="s">
        <v>40</v>
      </c>
      <c r="D311" s="46" t="s">
        <v>40</v>
      </c>
      <c r="E311" s="46" t="s">
        <v>40</v>
      </c>
      <c r="F311" s="46" t="s">
        <v>40</v>
      </c>
      <c r="G311" s="46">
        <v>2</v>
      </c>
      <c r="H311" s="46" t="s">
        <v>40</v>
      </c>
      <c r="I311" s="51" t="s">
        <v>565</v>
      </c>
    </row>
    <row r="312" spans="1:9" ht="15.75" collapsed="1" thickBot="1">
      <c r="A312" s="39" t="s">
        <v>566</v>
      </c>
      <c r="B312" s="39" t="s">
        <v>102</v>
      </c>
      <c r="C312" s="40" t="s">
        <v>31</v>
      </c>
      <c r="D312" s="40" t="s">
        <v>32</v>
      </c>
      <c r="E312" s="40" t="s">
        <v>103</v>
      </c>
      <c r="F312" s="40" t="s">
        <v>104</v>
      </c>
      <c r="G312" s="40" t="s">
        <v>105</v>
      </c>
      <c r="H312" s="40" t="s">
        <v>106</v>
      </c>
      <c r="I312" s="57" t="s">
        <v>107</v>
      </c>
    </row>
    <row r="313" spans="1:9" ht="45.75" hidden="1" outlineLevel="1" thickBot="1">
      <c r="A313" s="975" t="s">
        <v>567</v>
      </c>
      <c r="B313" s="967" t="s">
        <v>40</v>
      </c>
      <c r="C313" s="968" t="s">
        <v>40</v>
      </c>
      <c r="D313" s="968" t="s">
        <v>40</v>
      </c>
      <c r="E313" s="968" t="s">
        <v>40</v>
      </c>
      <c r="F313" s="968">
        <v>3</v>
      </c>
      <c r="G313" s="968" t="s">
        <v>40</v>
      </c>
      <c r="H313" s="971" t="s">
        <v>40</v>
      </c>
      <c r="I313" s="43" t="s">
        <v>568</v>
      </c>
    </row>
    <row r="314" spans="1:9" ht="30.75" hidden="1" outlineLevel="1" thickBot="1">
      <c r="A314" s="975"/>
      <c r="B314" s="967"/>
      <c r="C314" s="968"/>
      <c r="D314" s="968"/>
      <c r="E314" s="968"/>
      <c r="F314" s="968"/>
      <c r="G314" s="968"/>
      <c r="H314" s="971"/>
      <c r="I314" s="55" t="s">
        <v>569</v>
      </c>
    </row>
    <row r="315" spans="1:9" ht="30.75" hidden="1" outlineLevel="1" thickBot="1">
      <c r="A315" s="975"/>
      <c r="B315" s="967"/>
      <c r="C315" s="968"/>
      <c r="D315" s="968"/>
      <c r="E315" s="968"/>
      <c r="F315" s="968"/>
      <c r="G315" s="968"/>
      <c r="H315" s="971"/>
      <c r="I315" s="55" t="s">
        <v>570</v>
      </c>
    </row>
    <row r="316" spans="1:9" ht="60.75" hidden="1" outlineLevel="1" thickBot="1">
      <c r="A316" s="975"/>
      <c r="B316" s="967"/>
      <c r="C316" s="968"/>
      <c r="D316" s="968"/>
      <c r="E316" s="968"/>
      <c r="F316" s="968"/>
      <c r="G316" s="968"/>
      <c r="H316" s="971"/>
      <c r="I316" s="55" t="s">
        <v>571</v>
      </c>
    </row>
    <row r="317" spans="1:9" ht="135.75" hidden="1" outlineLevel="1" thickBot="1">
      <c r="A317" s="975"/>
      <c r="B317" s="967"/>
      <c r="C317" s="968"/>
      <c r="D317" s="968"/>
      <c r="E317" s="968"/>
      <c r="F317" s="968"/>
      <c r="G317" s="968"/>
      <c r="H317" s="971"/>
      <c r="I317" s="44" t="s">
        <v>572</v>
      </c>
    </row>
    <row r="318" spans="1:9" ht="75.75" hidden="1" outlineLevel="1" thickBot="1">
      <c r="A318" s="401" t="s">
        <v>573</v>
      </c>
      <c r="B318" s="133" t="s">
        <v>40</v>
      </c>
      <c r="C318" s="398" t="s">
        <v>40</v>
      </c>
      <c r="D318" s="398" t="s">
        <v>40</v>
      </c>
      <c r="E318" s="398" t="s">
        <v>40</v>
      </c>
      <c r="F318" s="398">
        <v>3</v>
      </c>
      <c r="G318" s="398" t="s">
        <v>40</v>
      </c>
      <c r="H318" s="398" t="s">
        <v>40</v>
      </c>
      <c r="I318" s="402" t="s">
        <v>574</v>
      </c>
    </row>
    <row r="319" spans="1:9" ht="15.75" collapsed="1" thickBot="1">
      <c r="A319" s="425" t="s">
        <v>575</v>
      </c>
      <c r="B319" s="426" t="s">
        <v>102</v>
      </c>
      <c r="C319" s="427" t="s">
        <v>31</v>
      </c>
      <c r="D319" s="427" t="s">
        <v>32</v>
      </c>
      <c r="E319" s="427" t="s">
        <v>103</v>
      </c>
      <c r="F319" s="427" t="s">
        <v>104</v>
      </c>
      <c r="G319" s="427" t="s">
        <v>105</v>
      </c>
      <c r="H319" s="427" t="s">
        <v>106</v>
      </c>
      <c r="I319" s="428" t="s">
        <v>107</v>
      </c>
    </row>
    <row r="320" spans="1:9" ht="15.75" hidden="1" customHeight="1" outlineLevel="1" thickBot="1">
      <c r="A320" s="399" t="s">
        <v>576</v>
      </c>
      <c r="B320" s="1062" t="s">
        <v>577</v>
      </c>
      <c r="C320" s="924" t="s">
        <v>40</v>
      </c>
      <c r="D320" s="924">
        <v>2</v>
      </c>
      <c r="E320" s="924" t="s">
        <v>40</v>
      </c>
      <c r="F320" s="924" t="s">
        <v>40</v>
      </c>
      <c r="G320" s="924" t="s">
        <v>40</v>
      </c>
      <c r="H320" s="978">
        <v>3</v>
      </c>
      <c r="I320" s="993" t="s">
        <v>578</v>
      </c>
    </row>
    <row r="321" spans="1:9" ht="15.75" hidden="1" outlineLevel="1" thickBot="1">
      <c r="A321" s="59" t="s">
        <v>579</v>
      </c>
      <c r="B321" s="1063"/>
      <c r="C321" s="968"/>
      <c r="D321" s="968"/>
      <c r="E321" s="968"/>
      <c r="F321" s="968"/>
      <c r="G321" s="968"/>
      <c r="H321" s="971"/>
      <c r="I321" s="993"/>
    </row>
    <row r="322" spans="1:9" ht="15.75" hidden="1" customHeight="1" outlineLevel="1" thickBot="1">
      <c r="A322" s="59" t="s">
        <v>580</v>
      </c>
      <c r="B322" s="1063"/>
      <c r="C322" s="968"/>
      <c r="D322" s="968"/>
      <c r="E322" s="968"/>
      <c r="F322" s="968"/>
      <c r="G322" s="968"/>
      <c r="H322" s="971"/>
      <c r="I322" s="993" t="s">
        <v>581</v>
      </c>
    </row>
    <row r="323" spans="1:9" ht="30.75" hidden="1" outlineLevel="1" thickBot="1">
      <c r="A323" s="59" t="s">
        <v>582</v>
      </c>
      <c r="B323" s="1063"/>
      <c r="C323" s="968"/>
      <c r="D323" s="968"/>
      <c r="E323" s="968"/>
      <c r="F323" s="968"/>
      <c r="G323" s="968"/>
      <c r="H323" s="971"/>
      <c r="I323" s="993"/>
    </row>
    <row r="324" spans="1:9" ht="15.75" hidden="1" outlineLevel="1" thickBot="1">
      <c r="A324" s="59" t="s">
        <v>583</v>
      </c>
      <c r="B324" s="1063"/>
      <c r="C324" s="968"/>
      <c r="D324" s="968"/>
      <c r="E324" s="968"/>
      <c r="F324" s="968"/>
      <c r="G324" s="968"/>
      <c r="H324" s="971"/>
      <c r="I324" s="993"/>
    </row>
    <row r="325" spans="1:9" ht="15.75" hidden="1" outlineLevel="1" thickBot="1">
      <c r="A325" s="60" t="s">
        <v>584</v>
      </c>
      <c r="B325" s="1063"/>
      <c r="C325" s="968"/>
      <c r="D325" s="968"/>
      <c r="E325" s="968"/>
      <c r="F325" s="968"/>
      <c r="G325" s="968"/>
      <c r="H325" s="971"/>
      <c r="I325" s="994"/>
    </row>
    <row r="326" spans="1:9" ht="15.75" hidden="1" outlineLevel="1" thickBot="1">
      <c r="A326" s="59" t="s">
        <v>585</v>
      </c>
      <c r="B326" s="1031" t="s">
        <v>40</v>
      </c>
      <c r="C326" s="968" t="s">
        <v>40</v>
      </c>
      <c r="D326" s="968">
        <v>2</v>
      </c>
      <c r="E326" s="968" t="s">
        <v>40</v>
      </c>
      <c r="F326" s="968" t="s">
        <v>40</v>
      </c>
      <c r="G326" s="968" t="s">
        <v>40</v>
      </c>
      <c r="H326" s="971">
        <v>3</v>
      </c>
      <c r="I326" s="55" t="s">
        <v>586</v>
      </c>
    </row>
    <row r="327" spans="1:9" ht="30.75" hidden="1" outlineLevel="1" thickBot="1">
      <c r="A327" s="60" t="s">
        <v>587</v>
      </c>
      <c r="B327" s="1031"/>
      <c r="C327" s="968"/>
      <c r="D327" s="968"/>
      <c r="E327" s="968"/>
      <c r="F327" s="968"/>
      <c r="G327" s="968"/>
      <c r="H327" s="971"/>
      <c r="I327" s="55" t="s">
        <v>588</v>
      </c>
    </row>
    <row r="328" spans="1:9" ht="15.75" hidden="1" outlineLevel="1" thickBot="1">
      <c r="A328" s="996" t="s">
        <v>589</v>
      </c>
      <c r="B328" s="967" t="s">
        <v>40</v>
      </c>
      <c r="C328" s="968" t="s">
        <v>40</v>
      </c>
      <c r="D328" s="968">
        <v>2</v>
      </c>
      <c r="E328" s="968" t="s">
        <v>40</v>
      </c>
      <c r="F328" s="968" t="s">
        <v>40</v>
      </c>
      <c r="G328" s="968" t="s">
        <v>40</v>
      </c>
      <c r="H328" s="971">
        <v>3</v>
      </c>
      <c r="I328" s="43" t="s">
        <v>590</v>
      </c>
    </row>
    <row r="329" spans="1:9" ht="30.75" hidden="1" outlineLevel="1" thickBot="1">
      <c r="A329" s="995"/>
      <c r="B329" s="1067"/>
      <c r="C329" s="922"/>
      <c r="D329" s="922"/>
      <c r="E329" s="922"/>
      <c r="F329" s="922"/>
      <c r="G329" s="922"/>
      <c r="H329" s="976"/>
      <c r="I329" s="400" t="s">
        <v>591</v>
      </c>
    </row>
    <row r="330" spans="1:9" ht="24" collapsed="1" thickBot="1">
      <c r="A330" s="1064" t="s">
        <v>592</v>
      </c>
      <c r="B330" s="1065"/>
      <c r="C330" s="1065"/>
      <c r="D330" s="1065"/>
      <c r="E330" s="1065"/>
      <c r="F330" s="1065"/>
      <c r="G330" s="1065"/>
      <c r="H330" s="1065"/>
      <c r="I330" s="1066"/>
    </row>
    <row r="331" spans="1:9" ht="19.5" customHeight="1" thickBot="1">
      <c r="A331" s="1057" t="s">
        <v>593</v>
      </c>
      <c r="B331" s="1057"/>
      <c r="C331" s="1057"/>
      <c r="D331" s="1057"/>
      <c r="E331" s="1057"/>
      <c r="F331" s="1057"/>
      <c r="G331" s="1057"/>
      <c r="H331" s="1057"/>
      <c r="I331" s="1057"/>
    </row>
    <row r="332" spans="1:9" ht="15.75" thickBot="1">
      <c r="A332" s="39" t="s">
        <v>594</v>
      </c>
      <c r="B332" s="39" t="s">
        <v>102</v>
      </c>
      <c r="C332" s="40" t="s">
        <v>31</v>
      </c>
      <c r="D332" s="40" t="s">
        <v>32</v>
      </c>
      <c r="E332" s="40" t="s">
        <v>103</v>
      </c>
      <c r="F332" s="40" t="s">
        <v>104</v>
      </c>
      <c r="G332" s="40" t="s">
        <v>105</v>
      </c>
      <c r="H332" s="40" t="s">
        <v>106</v>
      </c>
      <c r="I332" s="57" t="s">
        <v>107</v>
      </c>
    </row>
    <row r="333" spans="1:9" ht="30.75" hidden="1" outlineLevel="1" thickBot="1">
      <c r="A333" s="975" t="s">
        <v>595</v>
      </c>
      <c r="B333" s="979" t="s">
        <v>596</v>
      </c>
      <c r="C333" s="968">
        <v>2</v>
      </c>
      <c r="D333" s="968" t="s">
        <v>40</v>
      </c>
      <c r="E333" s="968">
        <v>3</v>
      </c>
      <c r="F333" s="968" t="s">
        <v>40</v>
      </c>
      <c r="G333" s="968" t="s">
        <v>40</v>
      </c>
      <c r="H333" s="971" t="s">
        <v>40</v>
      </c>
      <c r="I333" s="43" t="s">
        <v>597</v>
      </c>
    </row>
    <row r="334" spans="1:9" ht="30.75" hidden="1" outlineLevel="1" thickBot="1">
      <c r="A334" s="975"/>
      <c r="B334" s="979"/>
      <c r="C334" s="968"/>
      <c r="D334" s="968"/>
      <c r="E334" s="968"/>
      <c r="F334" s="968"/>
      <c r="G334" s="968"/>
      <c r="H334" s="971"/>
      <c r="I334" s="44" t="s">
        <v>598</v>
      </c>
    </row>
    <row r="335" spans="1:9" ht="30.75" collapsed="1" thickBot="1">
      <c r="A335" s="39" t="s">
        <v>599</v>
      </c>
      <c r="B335" s="39" t="s">
        <v>102</v>
      </c>
      <c r="C335" s="40" t="s">
        <v>31</v>
      </c>
      <c r="D335" s="40" t="s">
        <v>32</v>
      </c>
      <c r="E335" s="40" t="s">
        <v>103</v>
      </c>
      <c r="F335" s="40" t="s">
        <v>104</v>
      </c>
      <c r="G335" s="40" t="s">
        <v>105</v>
      </c>
      <c r="H335" s="40" t="s">
        <v>106</v>
      </c>
      <c r="I335" s="68" t="s">
        <v>107</v>
      </c>
    </row>
    <row r="336" spans="1:9" ht="15.75" hidden="1" customHeight="1" outlineLevel="1" thickBot="1">
      <c r="A336" s="41" t="s">
        <v>600</v>
      </c>
      <c r="B336" s="979" t="s">
        <v>249</v>
      </c>
      <c r="C336" s="46" t="s">
        <v>40</v>
      </c>
      <c r="D336" s="46" t="s">
        <v>40</v>
      </c>
      <c r="E336" s="46">
        <v>3</v>
      </c>
      <c r="F336" s="46" t="s">
        <v>40</v>
      </c>
      <c r="G336" s="46" t="s">
        <v>40</v>
      </c>
      <c r="H336" s="46" t="s">
        <v>40</v>
      </c>
      <c r="I336" s="970" t="s">
        <v>601</v>
      </c>
    </row>
    <row r="337" spans="1:9" ht="30.75" hidden="1" outlineLevel="1" thickBot="1">
      <c r="A337" s="41" t="s">
        <v>602</v>
      </c>
      <c r="B337" s="979"/>
      <c r="C337" s="46" t="s">
        <v>40</v>
      </c>
      <c r="D337" s="46" t="s">
        <v>40</v>
      </c>
      <c r="E337" s="46">
        <v>3</v>
      </c>
      <c r="F337" s="46" t="s">
        <v>40</v>
      </c>
      <c r="G337" s="46" t="s">
        <v>40</v>
      </c>
      <c r="H337" s="46" t="s">
        <v>40</v>
      </c>
      <c r="I337" s="1032"/>
    </row>
    <row r="338" spans="1:9" ht="45.75" hidden="1" outlineLevel="1" thickBot="1">
      <c r="A338" s="41" t="s">
        <v>603</v>
      </c>
      <c r="B338" s="979"/>
      <c r="C338" s="46" t="s">
        <v>40</v>
      </c>
      <c r="D338" s="46" t="s">
        <v>40</v>
      </c>
      <c r="E338" s="46">
        <v>3</v>
      </c>
      <c r="F338" s="46" t="s">
        <v>40</v>
      </c>
      <c r="G338" s="46" t="s">
        <v>40</v>
      </c>
      <c r="H338" s="46" t="s">
        <v>40</v>
      </c>
      <c r="I338" s="51" t="s">
        <v>604</v>
      </c>
    </row>
    <row r="339" spans="1:9" ht="16.5" collapsed="1" thickBot="1">
      <c r="A339" s="155" t="s">
        <v>605</v>
      </c>
      <c r="B339" s="138"/>
      <c r="C339" s="139"/>
      <c r="D339" s="139"/>
      <c r="E339" s="139"/>
      <c r="F339" s="139"/>
      <c r="G339" s="139"/>
      <c r="H339" s="139"/>
      <c r="I339" s="138"/>
    </row>
    <row r="340" spans="1:9" ht="30.75" thickBot="1">
      <c r="A340" s="57" t="s">
        <v>606</v>
      </c>
      <c r="B340" s="39" t="s">
        <v>102</v>
      </c>
      <c r="C340" s="40" t="s">
        <v>31</v>
      </c>
      <c r="D340" s="40" t="s">
        <v>32</v>
      </c>
      <c r="E340" s="40" t="s">
        <v>103</v>
      </c>
      <c r="F340" s="40" t="s">
        <v>104</v>
      </c>
      <c r="G340" s="40" t="s">
        <v>105</v>
      </c>
      <c r="H340" s="40" t="s">
        <v>106</v>
      </c>
      <c r="I340" s="57" t="s">
        <v>107</v>
      </c>
    </row>
    <row r="341" spans="1:9" ht="120" hidden="1" outlineLevel="1">
      <c r="A341" s="58" t="s">
        <v>607</v>
      </c>
      <c r="B341" s="999" t="s">
        <v>596</v>
      </c>
      <c r="C341" s="922">
        <v>2</v>
      </c>
      <c r="D341" s="922" t="s">
        <v>40</v>
      </c>
      <c r="E341" s="922" t="s">
        <v>40</v>
      </c>
      <c r="F341" s="922" t="s">
        <v>40</v>
      </c>
      <c r="G341" s="922">
        <v>3</v>
      </c>
      <c r="H341" s="976" t="s">
        <v>40</v>
      </c>
      <c r="I341" s="78" t="s">
        <v>608</v>
      </c>
    </row>
    <row r="342" spans="1:9" ht="60" hidden="1" outlineLevel="1">
      <c r="A342" s="59" t="s">
        <v>609</v>
      </c>
      <c r="B342" s="1000"/>
      <c r="C342" s="923"/>
      <c r="D342" s="923"/>
      <c r="E342" s="923"/>
      <c r="F342" s="923"/>
      <c r="G342" s="923"/>
      <c r="H342" s="977"/>
      <c r="I342" s="55" t="s">
        <v>610</v>
      </c>
    </row>
    <row r="343" spans="1:9" ht="45" hidden="1" outlineLevel="1">
      <c r="A343" s="1002" t="s">
        <v>611</v>
      </c>
      <c r="B343" s="1000"/>
      <c r="C343" s="923"/>
      <c r="D343" s="923"/>
      <c r="E343" s="923"/>
      <c r="F343" s="923"/>
      <c r="G343" s="923"/>
      <c r="H343" s="977"/>
      <c r="I343" s="55" t="s">
        <v>612</v>
      </c>
    </row>
    <row r="344" spans="1:9" ht="45.75" hidden="1" outlineLevel="1" thickBot="1">
      <c r="A344" s="1055"/>
      <c r="B344" s="1068"/>
      <c r="C344" s="924"/>
      <c r="D344" s="924"/>
      <c r="E344" s="924"/>
      <c r="F344" s="924"/>
      <c r="G344" s="924"/>
      <c r="H344" s="978"/>
      <c r="I344" s="44" t="s">
        <v>613</v>
      </c>
    </row>
    <row r="345" spans="1:9" ht="15.75" collapsed="1" thickBot="1">
      <c r="A345" s="435" t="s">
        <v>614</v>
      </c>
      <c r="B345" s="434" t="s">
        <v>102</v>
      </c>
      <c r="C345" s="40" t="s">
        <v>31</v>
      </c>
      <c r="D345" s="40" t="s">
        <v>32</v>
      </c>
      <c r="E345" s="40" t="s">
        <v>103</v>
      </c>
      <c r="F345" s="40" t="s">
        <v>104</v>
      </c>
      <c r="G345" s="40" t="s">
        <v>105</v>
      </c>
      <c r="H345" s="40" t="s">
        <v>106</v>
      </c>
      <c r="I345" s="57" t="s">
        <v>107</v>
      </c>
    </row>
    <row r="346" spans="1:9" ht="105.75" hidden="1" outlineLevel="1" thickBot="1">
      <c r="A346" s="58" t="s">
        <v>615</v>
      </c>
      <c r="B346" s="985" t="s">
        <v>596</v>
      </c>
      <c r="C346" s="968" t="s">
        <v>40</v>
      </c>
      <c r="D346" s="968" t="s">
        <v>40</v>
      </c>
      <c r="E346" s="968" t="s">
        <v>40</v>
      </c>
      <c r="F346" s="968" t="s">
        <v>40</v>
      </c>
      <c r="G346" s="968">
        <v>3</v>
      </c>
      <c r="H346" s="971" t="s">
        <v>40</v>
      </c>
      <c r="I346" s="43" t="s">
        <v>616</v>
      </c>
    </row>
    <row r="347" spans="1:9" ht="60.75" hidden="1" outlineLevel="1" thickBot="1">
      <c r="A347" s="59" t="s">
        <v>617</v>
      </c>
      <c r="B347" s="985"/>
      <c r="C347" s="968"/>
      <c r="D347" s="968"/>
      <c r="E347" s="968"/>
      <c r="F347" s="968"/>
      <c r="G347" s="968"/>
      <c r="H347" s="971"/>
      <c r="I347" s="55" t="s">
        <v>618</v>
      </c>
    </row>
    <row r="348" spans="1:9" ht="75.75" hidden="1" outlineLevel="1" thickBot="1">
      <c r="A348" s="59" t="s">
        <v>619</v>
      </c>
      <c r="B348" s="985"/>
      <c r="C348" s="968"/>
      <c r="D348" s="968"/>
      <c r="E348" s="968"/>
      <c r="F348" s="968"/>
      <c r="G348" s="968"/>
      <c r="H348" s="971"/>
      <c r="I348" s="55" t="s">
        <v>620</v>
      </c>
    </row>
    <row r="349" spans="1:9" ht="15.75" hidden="1" outlineLevel="1" thickBot="1">
      <c r="A349" s="60" t="s">
        <v>621</v>
      </c>
      <c r="B349" s="985"/>
      <c r="C349" s="968"/>
      <c r="D349" s="968"/>
      <c r="E349" s="968"/>
      <c r="F349" s="968"/>
      <c r="G349" s="968"/>
      <c r="H349" s="971"/>
      <c r="I349" s="87"/>
    </row>
    <row r="350" spans="1:9" ht="15.75" collapsed="1" thickBot="1">
      <c r="A350" s="435" t="s">
        <v>622</v>
      </c>
      <c r="B350" s="434" t="s">
        <v>102</v>
      </c>
      <c r="C350" s="40" t="s">
        <v>31</v>
      </c>
      <c r="D350" s="40" t="s">
        <v>32</v>
      </c>
      <c r="E350" s="40" t="s">
        <v>103</v>
      </c>
      <c r="F350" s="40" t="s">
        <v>104</v>
      </c>
      <c r="G350" s="40" t="s">
        <v>105</v>
      </c>
      <c r="H350" s="40" t="s">
        <v>106</v>
      </c>
      <c r="I350" s="68" t="s">
        <v>107</v>
      </c>
    </row>
    <row r="351" spans="1:9" ht="30.75" hidden="1" customHeight="1" outlineLevel="1" thickBot="1">
      <c r="A351" s="58" t="s">
        <v>623</v>
      </c>
      <c r="B351" s="985" t="s">
        <v>249</v>
      </c>
      <c r="C351" s="968">
        <v>2</v>
      </c>
      <c r="D351" s="968" t="s">
        <v>40</v>
      </c>
      <c r="E351" s="968" t="s">
        <v>40</v>
      </c>
      <c r="F351" s="968">
        <v>3</v>
      </c>
      <c r="G351" s="968" t="s">
        <v>40</v>
      </c>
      <c r="H351" s="968" t="s">
        <v>40</v>
      </c>
      <c r="I351" s="969" t="s">
        <v>624</v>
      </c>
    </row>
    <row r="352" spans="1:9" ht="18" hidden="1" outlineLevel="1" thickBot="1">
      <c r="A352" s="145" t="s">
        <v>625</v>
      </c>
      <c r="B352" s="985"/>
      <c r="C352" s="968"/>
      <c r="D352" s="968"/>
      <c r="E352" s="968"/>
      <c r="F352" s="968"/>
      <c r="G352" s="968"/>
      <c r="H352" s="968"/>
      <c r="I352" s="969"/>
    </row>
    <row r="353" spans="1:9" ht="18" hidden="1" outlineLevel="1" thickBot="1">
      <c r="A353" s="145" t="s">
        <v>626</v>
      </c>
      <c r="B353" s="985"/>
      <c r="C353" s="968"/>
      <c r="D353" s="968"/>
      <c r="E353" s="968"/>
      <c r="F353" s="968"/>
      <c r="G353" s="968"/>
      <c r="H353" s="968"/>
      <c r="I353" s="969"/>
    </row>
    <row r="354" spans="1:9" ht="15.75" hidden="1" outlineLevel="1" thickBot="1">
      <c r="A354" s="156" t="s">
        <v>627</v>
      </c>
      <c r="B354" s="985"/>
      <c r="C354" s="968"/>
      <c r="D354" s="968"/>
      <c r="E354" s="968"/>
      <c r="F354" s="968"/>
      <c r="G354" s="968"/>
      <c r="H354" s="968"/>
      <c r="I354" s="969"/>
    </row>
    <row r="355" spans="1:9" ht="30.75" hidden="1" outlineLevel="1" thickBot="1">
      <c r="A355" s="65" t="s">
        <v>628</v>
      </c>
      <c r="B355" s="979"/>
      <c r="C355" s="46"/>
      <c r="D355" s="46"/>
      <c r="E355" s="968"/>
      <c r="F355" s="968"/>
      <c r="G355" s="968"/>
      <c r="H355" s="968"/>
      <c r="I355" s="969"/>
    </row>
    <row r="356" spans="1:9" ht="15.75" hidden="1" outlineLevel="1" thickBot="1">
      <c r="A356" s="41" t="s">
        <v>629</v>
      </c>
      <c r="B356" s="157" t="s">
        <v>40</v>
      </c>
      <c r="C356" s="46" t="s">
        <v>40</v>
      </c>
      <c r="D356" s="46">
        <v>2</v>
      </c>
      <c r="E356" s="968"/>
      <c r="F356" s="968"/>
      <c r="G356" s="968"/>
      <c r="H356" s="968"/>
      <c r="I356" s="969"/>
    </row>
    <row r="357" spans="1:9" ht="15.75" hidden="1" outlineLevel="1" thickBot="1">
      <c r="A357" s="41" t="s">
        <v>630</v>
      </c>
      <c r="B357" s="157" t="s">
        <v>40</v>
      </c>
      <c r="C357" s="46" t="s">
        <v>40</v>
      </c>
      <c r="D357" s="46">
        <v>2</v>
      </c>
      <c r="E357" s="968"/>
      <c r="F357" s="968"/>
      <c r="G357" s="968"/>
      <c r="H357" s="968"/>
      <c r="I357" s="969"/>
    </row>
    <row r="358" spans="1:9" ht="30.75" hidden="1" outlineLevel="1" thickBot="1">
      <c r="A358" s="41" t="s">
        <v>631</v>
      </c>
      <c r="B358" s="157" t="s">
        <v>40</v>
      </c>
      <c r="C358" s="46" t="s">
        <v>40</v>
      </c>
      <c r="D358" s="46" t="s">
        <v>40</v>
      </c>
      <c r="E358" s="968"/>
      <c r="F358" s="968"/>
      <c r="G358" s="968"/>
      <c r="H358" s="968"/>
      <c r="I358" s="51" t="s">
        <v>632</v>
      </c>
    </row>
    <row r="359" spans="1:9" ht="19.5" collapsed="1" thickBot="1">
      <c r="A359" s="974" t="s">
        <v>633</v>
      </c>
      <c r="B359" s="974"/>
      <c r="C359" s="974"/>
      <c r="D359" s="974"/>
      <c r="E359" s="974"/>
      <c r="F359" s="974"/>
      <c r="G359" s="974"/>
      <c r="H359" s="974"/>
      <c r="I359" s="974"/>
    </row>
    <row r="360" spans="1:9" ht="15.75" thickBot="1">
      <c r="A360" s="57" t="s">
        <v>634</v>
      </c>
      <c r="B360" s="39" t="s">
        <v>102</v>
      </c>
      <c r="C360" s="40" t="s">
        <v>31</v>
      </c>
      <c r="D360" s="40" t="s">
        <v>32</v>
      </c>
      <c r="E360" s="40" t="s">
        <v>103</v>
      </c>
      <c r="F360" s="40" t="s">
        <v>104</v>
      </c>
      <c r="G360" s="40" t="s">
        <v>105</v>
      </c>
      <c r="H360" s="40" t="s">
        <v>106</v>
      </c>
      <c r="I360" s="39" t="s">
        <v>107</v>
      </c>
    </row>
    <row r="361" spans="1:9" ht="15.75" hidden="1" customHeight="1" outlineLevel="1" thickBot="1">
      <c r="A361" s="58" t="s">
        <v>635</v>
      </c>
      <c r="B361" s="985" t="s">
        <v>40</v>
      </c>
      <c r="C361" s="968">
        <v>2</v>
      </c>
      <c r="D361" s="968" t="s">
        <v>40</v>
      </c>
      <c r="E361" s="968" t="s">
        <v>40</v>
      </c>
      <c r="F361" s="968" t="s">
        <v>40</v>
      </c>
      <c r="G361" s="968">
        <v>3</v>
      </c>
      <c r="H361" s="968">
        <v>3</v>
      </c>
      <c r="I361" s="969" t="s">
        <v>636</v>
      </c>
    </row>
    <row r="362" spans="1:9" ht="15.75" hidden="1" outlineLevel="1" thickBot="1">
      <c r="A362" s="60" t="s">
        <v>637</v>
      </c>
      <c r="B362" s="985"/>
      <c r="C362" s="968"/>
      <c r="D362" s="968"/>
      <c r="E362" s="968"/>
      <c r="F362" s="968"/>
      <c r="G362" s="968"/>
      <c r="H362" s="968"/>
      <c r="I362" s="969"/>
    </row>
    <row r="363" spans="1:9" ht="30.75" hidden="1" outlineLevel="1" thickBot="1">
      <c r="A363" s="996" t="s">
        <v>638</v>
      </c>
      <c r="B363" s="979" t="s">
        <v>40</v>
      </c>
      <c r="C363" s="968" t="s">
        <v>40</v>
      </c>
      <c r="D363" s="968" t="s">
        <v>40</v>
      </c>
      <c r="E363" s="968" t="s">
        <v>40</v>
      </c>
      <c r="F363" s="968" t="s">
        <v>40</v>
      </c>
      <c r="G363" s="968" t="s">
        <v>40</v>
      </c>
      <c r="H363" s="968">
        <v>2</v>
      </c>
      <c r="I363" s="51" t="s">
        <v>639</v>
      </c>
    </row>
    <row r="364" spans="1:9" ht="30.75" hidden="1" outlineLevel="1" thickBot="1">
      <c r="A364" s="975"/>
      <c r="B364" s="979"/>
      <c r="C364" s="968"/>
      <c r="D364" s="968"/>
      <c r="E364" s="968"/>
      <c r="F364" s="968"/>
      <c r="G364" s="968"/>
      <c r="H364" s="968"/>
      <c r="I364" s="51" t="s">
        <v>640</v>
      </c>
    </row>
    <row r="365" spans="1:9" ht="45.75" hidden="1" outlineLevel="1" thickBot="1">
      <c r="A365" s="41" t="s">
        <v>641</v>
      </c>
      <c r="B365" s="45" t="s">
        <v>642</v>
      </c>
      <c r="C365" s="46" t="s">
        <v>40</v>
      </c>
      <c r="D365" s="46" t="s">
        <v>40</v>
      </c>
      <c r="E365" s="46" t="s">
        <v>40</v>
      </c>
      <c r="F365" s="46" t="s">
        <v>40</v>
      </c>
      <c r="G365" s="46" t="s">
        <v>40</v>
      </c>
      <c r="H365" s="46">
        <v>2</v>
      </c>
      <c r="I365" s="51" t="s">
        <v>643</v>
      </c>
    </row>
    <row r="366" spans="1:9" ht="30.75" hidden="1" outlineLevel="1" thickBot="1">
      <c r="A366" s="41" t="s">
        <v>644</v>
      </c>
      <c r="B366" s="45" t="s">
        <v>40</v>
      </c>
      <c r="C366" s="46" t="s">
        <v>40</v>
      </c>
      <c r="D366" s="46" t="s">
        <v>40</v>
      </c>
      <c r="E366" s="46" t="s">
        <v>40</v>
      </c>
      <c r="F366" s="46" t="s">
        <v>40</v>
      </c>
      <c r="G366" s="46">
        <v>2</v>
      </c>
      <c r="H366" s="46">
        <v>2</v>
      </c>
      <c r="I366" s="51" t="s">
        <v>645</v>
      </c>
    </row>
    <row r="367" spans="1:9" ht="15.75" collapsed="1" thickBot="1">
      <c r="A367" s="39" t="s">
        <v>646</v>
      </c>
      <c r="B367" s="39" t="s">
        <v>102</v>
      </c>
      <c r="C367" s="40" t="s">
        <v>31</v>
      </c>
      <c r="D367" s="40" t="s">
        <v>32</v>
      </c>
      <c r="E367" s="40" t="s">
        <v>103</v>
      </c>
      <c r="F367" s="40" t="s">
        <v>104</v>
      </c>
      <c r="G367" s="40" t="s">
        <v>105</v>
      </c>
      <c r="H367" s="40" t="s">
        <v>106</v>
      </c>
      <c r="I367" s="39" t="s">
        <v>107</v>
      </c>
    </row>
    <row r="368" spans="1:9" ht="15.75" hidden="1" outlineLevel="1" thickBot="1">
      <c r="A368" s="41" t="s">
        <v>647</v>
      </c>
      <c r="B368" s="45" t="s">
        <v>40</v>
      </c>
      <c r="C368" s="46">
        <v>2</v>
      </c>
      <c r="D368" s="46" t="s">
        <v>40</v>
      </c>
      <c r="E368" s="46" t="s">
        <v>40</v>
      </c>
      <c r="F368" s="46" t="s">
        <v>40</v>
      </c>
      <c r="G368" s="46" t="s">
        <v>40</v>
      </c>
      <c r="H368" s="46">
        <v>3</v>
      </c>
      <c r="I368" s="51" t="s">
        <v>648</v>
      </c>
    </row>
    <row r="369" spans="1:9" ht="15.75" hidden="1" outlineLevel="1" thickBot="1">
      <c r="A369" s="41" t="s">
        <v>649</v>
      </c>
      <c r="B369" s="45" t="s">
        <v>40</v>
      </c>
      <c r="C369" s="46" t="s">
        <v>40</v>
      </c>
      <c r="D369" s="46" t="s">
        <v>40</v>
      </c>
      <c r="E369" s="46" t="s">
        <v>40</v>
      </c>
      <c r="F369" s="46" t="s">
        <v>40</v>
      </c>
      <c r="G369" s="46" t="s">
        <v>40</v>
      </c>
      <c r="H369" s="46">
        <v>2</v>
      </c>
      <c r="I369" s="51" t="s">
        <v>650</v>
      </c>
    </row>
    <row r="370" spans="1:9" ht="15.75" collapsed="1" thickBot="1">
      <c r="A370" s="39" t="s">
        <v>651</v>
      </c>
      <c r="B370" s="39" t="s">
        <v>102</v>
      </c>
      <c r="C370" s="40" t="s">
        <v>31</v>
      </c>
      <c r="D370" s="40" t="s">
        <v>32</v>
      </c>
      <c r="E370" s="40" t="s">
        <v>103</v>
      </c>
      <c r="F370" s="40" t="s">
        <v>104</v>
      </c>
      <c r="G370" s="40" t="s">
        <v>105</v>
      </c>
      <c r="H370" s="40" t="s">
        <v>106</v>
      </c>
      <c r="I370" s="39" t="s">
        <v>107</v>
      </c>
    </row>
    <row r="371" spans="1:9" ht="45.75" hidden="1" outlineLevel="1" thickBot="1">
      <c r="A371" s="41" t="s">
        <v>652</v>
      </c>
      <c r="B371" s="45" t="s">
        <v>40</v>
      </c>
      <c r="C371" s="46" t="s">
        <v>40</v>
      </c>
      <c r="D371" s="46" t="s">
        <v>40</v>
      </c>
      <c r="E371" s="46" t="s">
        <v>40</v>
      </c>
      <c r="F371" s="46" t="s">
        <v>40</v>
      </c>
      <c r="G371" s="46">
        <v>2</v>
      </c>
      <c r="H371" s="46">
        <v>3</v>
      </c>
      <c r="I371" s="51" t="s">
        <v>653</v>
      </c>
    </row>
    <row r="372" spans="1:9" ht="45.75" hidden="1" outlineLevel="1" thickBot="1">
      <c r="A372" s="41" t="s">
        <v>654</v>
      </c>
      <c r="B372" s="45" t="s">
        <v>40</v>
      </c>
      <c r="C372" s="46" t="s">
        <v>40</v>
      </c>
      <c r="D372" s="46" t="s">
        <v>40</v>
      </c>
      <c r="E372" s="46" t="s">
        <v>40</v>
      </c>
      <c r="F372" s="46" t="s">
        <v>40</v>
      </c>
      <c r="G372" s="46">
        <v>2</v>
      </c>
      <c r="H372" s="46">
        <v>3</v>
      </c>
      <c r="I372" s="158" t="s">
        <v>655</v>
      </c>
    </row>
    <row r="373" spans="1:9" ht="15.75" hidden="1" outlineLevel="1" thickBot="1">
      <c r="A373" s="975" t="s">
        <v>656</v>
      </c>
      <c r="B373" s="979" t="s">
        <v>40</v>
      </c>
      <c r="C373" s="968" t="s">
        <v>40</v>
      </c>
      <c r="D373" s="968" t="s">
        <v>40</v>
      </c>
      <c r="E373" s="968" t="s">
        <v>40</v>
      </c>
      <c r="F373" s="968" t="s">
        <v>40</v>
      </c>
      <c r="G373" s="968">
        <v>2</v>
      </c>
      <c r="H373" s="971">
        <v>3</v>
      </c>
      <c r="I373" s="43" t="s">
        <v>657</v>
      </c>
    </row>
    <row r="374" spans="1:9" ht="30.75" hidden="1" outlineLevel="1" thickBot="1">
      <c r="A374" s="975"/>
      <c r="B374" s="979"/>
      <c r="C374" s="968"/>
      <c r="D374" s="968"/>
      <c r="E374" s="968"/>
      <c r="F374" s="968"/>
      <c r="G374" s="968"/>
      <c r="H374" s="971"/>
      <c r="I374" s="55" t="s">
        <v>658</v>
      </c>
    </row>
    <row r="375" spans="1:9" ht="30.75" hidden="1" outlineLevel="1" thickBot="1">
      <c r="A375" s="975"/>
      <c r="B375" s="979"/>
      <c r="C375" s="968"/>
      <c r="D375" s="968"/>
      <c r="E375" s="968"/>
      <c r="F375" s="968"/>
      <c r="G375" s="968"/>
      <c r="H375" s="971"/>
      <c r="I375" s="44" t="s">
        <v>659</v>
      </c>
    </row>
    <row r="376" spans="1:9" ht="15.75" collapsed="1" thickBot="1">
      <c r="A376" s="39" t="s">
        <v>660</v>
      </c>
      <c r="B376" s="39" t="s">
        <v>102</v>
      </c>
      <c r="C376" s="40" t="s">
        <v>31</v>
      </c>
      <c r="D376" s="40" t="s">
        <v>32</v>
      </c>
      <c r="E376" s="40" t="s">
        <v>103</v>
      </c>
      <c r="F376" s="40" t="s">
        <v>104</v>
      </c>
      <c r="G376" s="40" t="s">
        <v>105</v>
      </c>
      <c r="H376" s="40" t="s">
        <v>106</v>
      </c>
      <c r="I376" s="68" t="s">
        <v>107</v>
      </c>
    </row>
    <row r="377" spans="1:9" ht="30.75" hidden="1" outlineLevel="1" thickBot="1">
      <c r="A377" s="41" t="s">
        <v>661</v>
      </c>
      <c r="B377" s="45" t="s">
        <v>40</v>
      </c>
      <c r="C377" s="46" t="s">
        <v>40</v>
      </c>
      <c r="D377" s="46" t="s">
        <v>40</v>
      </c>
      <c r="E377" s="46" t="s">
        <v>40</v>
      </c>
      <c r="F377" s="46" t="s">
        <v>40</v>
      </c>
      <c r="G377" s="46" t="s">
        <v>40</v>
      </c>
      <c r="H377" s="46">
        <v>3</v>
      </c>
      <c r="I377" s="158" t="s">
        <v>662</v>
      </c>
    </row>
    <row r="378" spans="1:9" ht="60.75" hidden="1" outlineLevel="1" thickBot="1">
      <c r="A378" s="975" t="s">
        <v>663</v>
      </c>
      <c r="B378" s="979" t="s">
        <v>40</v>
      </c>
      <c r="C378" s="968" t="s">
        <v>40</v>
      </c>
      <c r="D378" s="968" t="s">
        <v>40</v>
      </c>
      <c r="E378" s="968" t="s">
        <v>40</v>
      </c>
      <c r="F378" s="968" t="s">
        <v>40</v>
      </c>
      <c r="G378" s="968">
        <v>2</v>
      </c>
      <c r="H378" s="971">
        <v>3</v>
      </c>
      <c r="I378" s="43" t="s">
        <v>664</v>
      </c>
    </row>
    <row r="379" spans="1:9" ht="30.75" hidden="1" outlineLevel="1" thickBot="1">
      <c r="A379" s="975"/>
      <c r="B379" s="979"/>
      <c r="C379" s="968"/>
      <c r="D379" s="968"/>
      <c r="E379" s="968"/>
      <c r="F379" s="968"/>
      <c r="G379" s="968"/>
      <c r="H379" s="971"/>
      <c r="I379" s="55" t="s">
        <v>665</v>
      </c>
    </row>
    <row r="380" spans="1:9" ht="15.75" hidden="1" customHeight="1" outlineLevel="1" thickBot="1">
      <c r="A380" s="975" t="s">
        <v>666</v>
      </c>
      <c r="B380" s="979" t="s">
        <v>40</v>
      </c>
      <c r="C380" s="968" t="s">
        <v>40</v>
      </c>
      <c r="D380" s="968" t="s">
        <v>40</v>
      </c>
      <c r="E380" s="968" t="s">
        <v>40</v>
      </c>
      <c r="F380" s="968" t="s">
        <v>40</v>
      </c>
      <c r="G380" s="968">
        <v>2</v>
      </c>
      <c r="H380" s="971">
        <v>3</v>
      </c>
      <c r="I380" s="43" t="s">
        <v>667</v>
      </c>
    </row>
    <row r="381" spans="1:9" ht="15.75" hidden="1" outlineLevel="1" thickBot="1">
      <c r="A381" s="975"/>
      <c r="B381" s="979"/>
      <c r="C381" s="968"/>
      <c r="D381" s="968"/>
      <c r="E381" s="968"/>
      <c r="F381" s="968"/>
      <c r="G381" s="968"/>
      <c r="H381" s="971"/>
      <c r="I381" s="44" t="s">
        <v>668</v>
      </c>
    </row>
    <row r="382" spans="1:9" ht="24" collapsed="1" thickBot="1">
      <c r="A382" s="1069" t="s">
        <v>669</v>
      </c>
      <c r="B382" s="1070"/>
      <c r="C382" s="1070"/>
      <c r="D382" s="1070"/>
      <c r="E382" s="1070"/>
      <c r="F382" s="1070"/>
      <c r="G382" s="1070"/>
      <c r="H382" s="1070"/>
      <c r="I382" s="1047"/>
    </row>
    <row r="383" spans="1:9" s="66" customFormat="1" ht="19.5" thickBot="1">
      <c r="A383" s="964" t="s">
        <v>670</v>
      </c>
      <c r="B383" s="965"/>
      <c r="C383" s="965"/>
      <c r="D383" s="965"/>
      <c r="E383" s="965"/>
      <c r="F383" s="965"/>
      <c r="G383" s="965"/>
      <c r="H383" s="965"/>
      <c r="I383" s="966"/>
    </row>
    <row r="384" spans="1:9" ht="15.75" hidden="1" outlineLevel="1" thickBot="1">
      <c r="A384" s="39" t="s">
        <v>40</v>
      </c>
      <c r="B384" s="39" t="s">
        <v>102</v>
      </c>
      <c r="C384" s="40" t="s">
        <v>31</v>
      </c>
      <c r="D384" s="40" t="s">
        <v>32</v>
      </c>
      <c r="E384" s="40" t="s">
        <v>103</v>
      </c>
      <c r="F384" s="40" t="s">
        <v>104</v>
      </c>
      <c r="G384" s="40" t="s">
        <v>105</v>
      </c>
      <c r="H384" s="40" t="s">
        <v>106</v>
      </c>
      <c r="I384" s="68" t="s">
        <v>107</v>
      </c>
    </row>
    <row r="385" spans="1:9" ht="48" hidden="1" outlineLevel="1" thickBot="1">
      <c r="A385" s="41" t="s">
        <v>671</v>
      </c>
      <c r="B385" s="45" t="s">
        <v>40</v>
      </c>
      <c r="C385" s="46">
        <v>2</v>
      </c>
      <c r="D385" s="46" t="s">
        <v>40</v>
      </c>
      <c r="E385" s="49"/>
      <c r="F385" s="46">
        <v>3</v>
      </c>
      <c r="G385" s="46"/>
      <c r="H385" s="49"/>
      <c r="I385" s="159" t="s">
        <v>672</v>
      </c>
    </row>
    <row r="386" spans="1:9" ht="30.75" hidden="1" outlineLevel="1" thickBot="1">
      <c r="A386" s="41" t="s">
        <v>673</v>
      </c>
      <c r="B386" s="45" t="s">
        <v>40</v>
      </c>
      <c r="C386" s="46" t="s">
        <v>40</v>
      </c>
      <c r="D386" s="46" t="s">
        <v>40</v>
      </c>
      <c r="E386" s="46" t="s">
        <v>40</v>
      </c>
      <c r="F386" s="46">
        <v>3</v>
      </c>
      <c r="G386" s="46" t="s">
        <v>40</v>
      </c>
      <c r="H386" s="46" t="s">
        <v>40</v>
      </c>
      <c r="I386" s="51" t="s">
        <v>674</v>
      </c>
    </row>
    <row r="387" spans="1:9" ht="45.75" hidden="1" outlineLevel="1" thickBot="1">
      <c r="A387" s="41" t="s">
        <v>675</v>
      </c>
      <c r="B387" s="45" t="s">
        <v>40</v>
      </c>
      <c r="C387" s="46" t="s">
        <v>40</v>
      </c>
      <c r="D387" s="46" t="s">
        <v>40</v>
      </c>
      <c r="E387" s="46" t="s">
        <v>40</v>
      </c>
      <c r="F387" s="46" t="s">
        <v>40</v>
      </c>
      <c r="G387" s="46" t="s">
        <v>40</v>
      </c>
      <c r="H387" s="46">
        <v>2</v>
      </c>
      <c r="I387" s="51" t="s">
        <v>676</v>
      </c>
    </row>
    <row r="388" spans="1:9" ht="19.5" collapsed="1" thickBot="1">
      <c r="A388" s="1071" t="s">
        <v>677</v>
      </c>
      <c r="B388" s="1072"/>
      <c r="C388" s="1072"/>
      <c r="D388" s="1072"/>
      <c r="E388" s="1072"/>
      <c r="F388" s="1072"/>
      <c r="G388" s="1072"/>
      <c r="H388" s="1072"/>
      <c r="I388" s="1073"/>
    </row>
    <row r="389" spans="1:9" ht="15.75" hidden="1" outlineLevel="1" thickBot="1">
      <c r="A389" s="57" t="s">
        <v>40</v>
      </c>
      <c r="B389" s="57" t="s">
        <v>102</v>
      </c>
      <c r="C389" s="40" t="s">
        <v>31</v>
      </c>
      <c r="D389" s="40" t="s">
        <v>32</v>
      </c>
      <c r="E389" s="40" t="s">
        <v>103</v>
      </c>
      <c r="F389" s="40" t="s">
        <v>104</v>
      </c>
      <c r="G389" s="40" t="s">
        <v>105</v>
      </c>
      <c r="H389" s="40" t="s">
        <v>106</v>
      </c>
      <c r="I389" s="68" t="s">
        <v>107</v>
      </c>
    </row>
    <row r="390" spans="1:9" ht="45.75" hidden="1" outlineLevel="1" thickBot="1">
      <c r="A390" s="69" t="s">
        <v>678</v>
      </c>
      <c r="B390" s="102" t="s">
        <v>289</v>
      </c>
      <c r="C390" s="997" t="s">
        <v>40</v>
      </c>
      <c r="D390" s="922">
        <v>3</v>
      </c>
      <c r="E390" s="968" t="s">
        <v>40</v>
      </c>
      <c r="F390" s="968" t="s">
        <v>40</v>
      </c>
      <c r="G390" s="968" t="s">
        <v>40</v>
      </c>
      <c r="H390" s="968" t="s">
        <v>40</v>
      </c>
      <c r="I390" s="43" t="s">
        <v>679</v>
      </c>
    </row>
    <row r="391" spans="1:9" ht="45.75" hidden="1" outlineLevel="1" thickBot="1">
      <c r="A391" s="75" t="s">
        <v>680</v>
      </c>
      <c r="B391" s="112" t="s">
        <v>245</v>
      </c>
      <c r="C391" s="997"/>
      <c r="D391" s="924"/>
      <c r="E391" s="968"/>
      <c r="F391" s="968"/>
      <c r="G391" s="968"/>
      <c r="H391" s="968"/>
      <c r="I391" s="55" t="s">
        <v>681</v>
      </c>
    </row>
    <row r="392" spans="1:9" ht="30.75" hidden="1" customHeight="1" outlineLevel="1" thickBot="1">
      <c r="A392" s="996" t="s">
        <v>682</v>
      </c>
      <c r="B392" s="1015" t="s">
        <v>201</v>
      </c>
      <c r="C392" s="968" t="s">
        <v>40</v>
      </c>
      <c r="D392" s="968" t="s">
        <v>40</v>
      </c>
      <c r="E392" s="968" t="s">
        <v>40</v>
      </c>
      <c r="F392" s="968">
        <v>3</v>
      </c>
      <c r="G392" s="968" t="s">
        <v>40</v>
      </c>
      <c r="H392" s="971" t="s">
        <v>40</v>
      </c>
      <c r="I392" s="43" t="s">
        <v>683</v>
      </c>
    </row>
    <row r="393" spans="1:9" ht="45.75" hidden="1" outlineLevel="1" thickBot="1">
      <c r="A393" s="975"/>
      <c r="B393" s="979"/>
      <c r="C393" s="968"/>
      <c r="D393" s="968"/>
      <c r="E393" s="968"/>
      <c r="F393" s="968"/>
      <c r="G393" s="968"/>
      <c r="H393" s="971"/>
      <c r="I393" s="55" t="s">
        <v>684</v>
      </c>
    </row>
    <row r="394" spans="1:9" ht="120.75" hidden="1" outlineLevel="1" thickBot="1">
      <c r="A394" s="975"/>
      <c r="B394" s="979"/>
      <c r="C394" s="968"/>
      <c r="D394" s="968"/>
      <c r="E394" s="968"/>
      <c r="F394" s="968"/>
      <c r="G394" s="968"/>
      <c r="H394" s="971"/>
      <c r="I394" s="55" t="s">
        <v>685</v>
      </c>
    </row>
    <row r="395" spans="1:9" ht="15.75" hidden="1" customHeight="1" outlineLevel="1" thickBot="1">
      <c r="A395" s="975" t="s">
        <v>686</v>
      </c>
      <c r="B395" s="979" t="s">
        <v>201</v>
      </c>
      <c r="C395" s="968" t="s">
        <v>40</v>
      </c>
      <c r="D395" s="968">
        <v>2</v>
      </c>
      <c r="E395" s="968">
        <v>3</v>
      </c>
      <c r="F395" s="968">
        <v>3</v>
      </c>
      <c r="G395" s="968"/>
      <c r="H395" s="971"/>
      <c r="I395" s="43" t="s">
        <v>687</v>
      </c>
    </row>
    <row r="396" spans="1:9" ht="60.75" hidden="1" outlineLevel="1" thickBot="1">
      <c r="A396" s="975"/>
      <c r="B396" s="979"/>
      <c r="C396" s="968"/>
      <c r="D396" s="968"/>
      <c r="E396" s="968"/>
      <c r="F396" s="968"/>
      <c r="G396" s="968"/>
      <c r="H396" s="971"/>
      <c r="I396" s="67" t="s">
        <v>688</v>
      </c>
    </row>
    <row r="397" spans="1:9" ht="60.75" hidden="1" outlineLevel="1" thickBot="1">
      <c r="A397" s="975"/>
      <c r="B397" s="979"/>
      <c r="C397" s="968"/>
      <c r="D397" s="968"/>
      <c r="E397" s="968"/>
      <c r="F397" s="968"/>
      <c r="G397" s="968"/>
      <c r="H397" s="971"/>
      <c r="I397" s="160" t="s">
        <v>689</v>
      </c>
    </row>
    <row r="398" spans="1:9" ht="45.75" hidden="1" outlineLevel="1" thickBot="1">
      <c r="A398" s="41" t="s">
        <v>690</v>
      </c>
      <c r="B398" s="48" t="s">
        <v>40</v>
      </c>
      <c r="C398" s="46" t="s">
        <v>40</v>
      </c>
      <c r="D398" s="46">
        <v>2</v>
      </c>
      <c r="E398" s="46" t="s">
        <v>40</v>
      </c>
      <c r="F398" s="46" t="s">
        <v>40</v>
      </c>
      <c r="G398" s="46"/>
      <c r="H398" s="46" t="s">
        <v>40</v>
      </c>
      <c r="I398" s="47" t="s">
        <v>691</v>
      </c>
    </row>
    <row r="399" spans="1:9" ht="45.75" hidden="1" outlineLevel="1" thickBot="1">
      <c r="A399" s="41" t="s">
        <v>692</v>
      </c>
      <c r="B399" s="45" t="s">
        <v>40</v>
      </c>
      <c r="C399" s="46" t="s">
        <v>40</v>
      </c>
      <c r="D399" s="46">
        <v>2</v>
      </c>
      <c r="E399" s="46" t="s">
        <v>40</v>
      </c>
      <c r="F399" s="46" t="s">
        <v>40</v>
      </c>
      <c r="G399" s="46"/>
      <c r="H399" s="46">
        <v>3</v>
      </c>
      <c r="I399" s="51" t="s">
        <v>693</v>
      </c>
    </row>
    <row r="400" spans="1:9" ht="19.5" customHeight="1" collapsed="1" thickBot="1">
      <c r="A400" s="964" t="s">
        <v>694</v>
      </c>
      <c r="B400" s="965"/>
      <c r="C400" s="965"/>
      <c r="D400" s="965"/>
      <c r="E400" s="965"/>
      <c r="F400" s="965"/>
      <c r="G400" s="965"/>
      <c r="H400" s="965"/>
      <c r="I400" s="966"/>
    </row>
    <row r="401" spans="1:9" ht="15.75" hidden="1" outlineLevel="1" thickBot="1">
      <c r="A401" s="39" t="s">
        <v>40</v>
      </c>
      <c r="B401" s="39" t="s">
        <v>102</v>
      </c>
      <c r="C401" s="40" t="s">
        <v>31</v>
      </c>
      <c r="D401" s="40" t="s">
        <v>32</v>
      </c>
      <c r="E401" s="40" t="s">
        <v>103</v>
      </c>
      <c r="F401" s="40" t="s">
        <v>104</v>
      </c>
      <c r="G401" s="40" t="s">
        <v>105</v>
      </c>
      <c r="H401" s="40" t="s">
        <v>106</v>
      </c>
      <c r="I401" s="39" t="s">
        <v>107</v>
      </c>
    </row>
    <row r="402" spans="1:9" ht="60.75" hidden="1" outlineLevel="1" thickBot="1">
      <c r="A402" s="41" t="s">
        <v>695</v>
      </c>
      <c r="B402" s="161" t="s">
        <v>40</v>
      </c>
      <c r="C402" s="46">
        <v>2</v>
      </c>
      <c r="D402" s="46" t="s">
        <v>40</v>
      </c>
      <c r="E402" s="968">
        <v>3</v>
      </c>
      <c r="F402" s="968"/>
      <c r="G402" s="968"/>
      <c r="H402" s="968"/>
      <c r="I402" s="51" t="s">
        <v>696</v>
      </c>
    </row>
    <row r="403" spans="1:9" ht="30.75" hidden="1" customHeight="1" outlineLevel="1" thickBot="1">
      <c r="A403" s="1035" t="s">
        <v>697</v>
      </c>
      <c r="B403" s="102" t="s">
        <v>289</v>
      </c>
      <c r="C403" s="997">
        <v>2</v>
      </c>
      <c r="D403" s="968" t="s">
        <v>40</v>
      </c>
      <c r="E403" s="968">
        <v>3</v>
      </c>
      <c r="F403" s="968"/>
      <c r="G403" s="968"/>
      <c r="H403" s="968"/>
      <c r="I403" s="969" t="s">
        <v>698</v>
      </c>
    </row>
    <row r="404" spans="1:9" ht="45.75" hidden="1" outlineLevel="1" thickBot="1">
      <c r="A404" s="1035"/>
      <c r="B404" s="112" t="s">
        <v>699</v>
      </c>
      <c r="C404" s="997"/>
      <c r="D404" s="968"/>
      <c r="E404" s="968"/>
      <c r="F404" s="968"/>
      <c r="G404" s="968"/>
      <c r="H404" s="968"/>
      <c r="I404" s="969"/>
    </row>
    <row r="405" spans="1:9" collapsed="1"/>
  </sheetData>
  <mergeCells count="663">
    <mergeCell ref="G392:G394"/>
    <mergeCell ref="H392:H394"/>
    <mergeCell ref="G395:G397"/>
    <mergeCell ref="A400:I400"/>
    <mergeCell ref="E402:H402"/>
    <mergeCell ref="A403:A404"/>
    <mergeCell ref="C403:C404"/>
    <mergeCell ref="D403:D404"/>
    <mergeCell ref="E403:H404"/>
    <mergeCell ref="I403:I404"/>
    <mergeCell ref="A395:A397"/>
    <mergeCell ref="B395:B397"/>
    <mergeCell ref="C395:C397"/>
    <mergeCell ref="D395:D397"/>
    <mergeCell ref="E395:E397"/>
    <mergeCell ref="F395:F397"/>
    <mergeCell ref="H395:H397"/>
    <mergeCell ref="A392:A394"/>
    <mergeCell ref="B392:B394"/>
    <mergeCell ref="C392:C394"/>
    <mergeCell ref="D392:D394"/>
    <mergeCell ref="E392:E394"/>
    <mergeCell ref="F392:F394"/>
    <mergeCell ref="G380:G381"/>
    <mergeCell ref="H380:H381"/>
    <mergeCell ref="A382:I382"/>
    <mergeCell ref="A383:I383"/>
    <mergeCell ref="A388:I388"/>
    <mergeCell ref="C390:C391"/>
    <mergeCell ref="D390:D391"/>
    <mergeCell ref="E390:E391"/>
    <mergeCell ref="F390:F391"/>
    <mergeCell ref="G390:G391"/>
    <mergeCell ref="A380:A381"/>
    <mergeCell ref="B380:B381"/>
    <mergeCell ref="C380:C381"/>
    <mergeCell ref="D380:D381"/>
    <mergeCell ref="E380:E381"/>
    <mergeCell ref="F380:F381"/>
    <mergeCell ref="H390:H391"/>
    <mergeCell ref="A378:A379"/>
    <mergeCell ref="B378:B379"/>
    <mergeCell ref="C378:C379"/>
    <mergeCell ref="D378:D379"/>
    <mergeCell ref="E378:E379"/>
    <mergeCell ref="F378:F379"/>
    <mergeCell ref="G378:G379"/>
    <mergeCell ref="H378:H379"/>
    <mergeCell ref="A373:A375"/>
    <mergeCell ref="B373:B375"/>
    <mergeCell ref="C373:C375"/>
    <mergeCell ref="D373:D375"/>
    <mergeCell ref="E373:E375"/>
    <mergeCell ref="F373:F375"/>
    <mergeCell ref="A363:A364"/>
    <mergeCell ref="B363:B364"/>
    <mergeCell ref="C363:C364"/>
    <mergeCell ref="D363:D364"/>
    <mergeCell ref="E363:E364"/>
    <mergeCell ref="F363:F364"/>
    <mergeCell ref="G363:G364"/>
    <mergeCell ref="H363:H364"/>
    <mergeCell ref="G373:G375"/>
    <mergeCell ref="H373:H375"/>
    <mergeCell ref="I351:I357"/>
    <mergeCell ref="A359:I359"/>
    <mergeCell ref="B361:B362"/>
    <mergeCell ref="C361:C362"/>
    <mergeCell ref="D361:D362"/>
    <mergeCell ref="E361:E362"/>
    <mergeCell ref="F361:F362"/>
    <mergeCell ref="G361:G362"/>
    <mergeCell ref="H361:H362"/>
    <mergeCell ref="B351:B355"/>
    <mergeCell ref="C351:C354"/>
    <mergeCell ref="D351:D354"/>
    <mergeCell ref="E351:E358"/>
    <mergeCell ref="F351:F358"/>
    <mergeCell ref="G351:G358"/>
    <mergeCell ref="I361:I362"/>
    <mergeCell ref="A343:A344"/>
    <mergeCell ref="B346:B349"/>
    <mergeCell ref="C346:C349"/>
    <mergeCell ref="D346:D349"/>
    <mergeCell ref="E346:E349"/>
    <mergeCell ref="F346:F349"/>
    <mergeCell ref="G346:G349"/>
    <mergeCell ref="H346:H349"/>
    <mergeCell ref="H351:H358"/>
    <mergeCell ref="B336:B338"/>
    <mergeCell ref="I336:I337"/>
    <mergeCell ref="B341:B344"/>
    <mergeCell ref="C341:C344"/>
    <mergeCell ref="D341:D344"/>
    <mergeCell ref="E341:E344"/>
    <mergeCell ref="F341:F344"/>
    <mergeCell ref="G341:G344"/>
    <mergeCell ref="H341:H344"/>
    <mergeCell ref="G328:G329"/>
    <mergeCell ref="H328:H329"/>
    <mergeCell ref="A330:I330"/>
    <mergeCell ref="A331:I331"/>
    <mergeCell ref="A333:A334"/>
    <mergeCell ref="B333:B334"/>
    <mergeCell ref="C333:C334"/>
    <mergeCell ref="D333:D334"/>
    <mergeCell ref="E333:E334"/>
    <mergeCell ref="F333:F334"/>
    <mergeCell ref="A328:A329"/>
    <mergeCell ref="B328:B329"/>
    <mergeCell ref="C328:C329"/>
    <mergeCell ref="D328:D329"/>
    <mergeCell ref="E328:E329"/>
    <mergeCell ref="F328:F329"/>
    <mergeCell ref="G333:G334"/>
    <mergeCell ref="H333:H334"/>
    <mergeCell ref="H320:H325"/>
    <mergeCell ref="I320:I321"/>
    <mergeCell ref="I322:I325"/>
    <mergeCell ref="B326:B327"/>
    <mergeCell ref="C326:C327"/>
    <mergeCell ref="D326:D327"/>
    <mergeCell ref="E326:E327"/>
    <mergeCell ref="F326:F327"/>
    <mergeCell ref="G326:G327"/>
    <mergeCell ref="H326:H327"/>
    <mergeCell ref="B320:B325"/>
    <mergeCell ref="C320:C325"/>
    <mergeCell ref="D320:D325"/>
    <mergeCell ref="E320:E325"/>
    <mergeCell ref="F320:F325"/>
    <mergeCell ref="G320:G325"/>
    <mergeCell ref="G306:G308"/>
    <mergeCell ref="H306:H308"/>
    <mergeCell ref="A313:A317"/>
    <mergeCell ref="B313:B317"/>
    <mergeCell ref="C313:C317"/>
    <mergeCell ref="D313:D317"/>
    <mergeCell ref="E313:E317"/>
    <mergeCell ref="F313:F317"/>
    <mergeCell ref="G313:G317"/>
    <mergeCell ref="H313:H317"/>
    <mergeCell ref="A306:A308"/>
    <mergeCell ref="B306:B307"/>
    <mergeCell ref="C306:C308"/>
    <mergeCell ref="D306:D308"/>
    <mergeCell ref="E306:E308"/>
    <mergeCell ref="F306:F308"/>
    <mergeCell ref="H295:H297"/>
    <mergeCell ref="I296:I297"/>
    <mergeCell ref="B299:B301"/>
    <mergeCell ref="C299:C301"/>
    <mergeCell ref="D299:D301"/>
    <mergeCell ref="E299:E301"/>
    <mergeCell ref="F299:F301"/>
    <mergeCell ref="G299:G301"/>
    <mergeCell ref="H299:H301"/>
    <mergeCell ref="I299:I301"/>
    <mergeCell ref="B295:B297"/>
    <mergeCell ref="C295:C297"/>
    <mergeCell ref="D295:D297"/>
    <mergeCell ref="E295:E297"/>
    <mergeCell ref="F295:F297"/>
    <mergeCell ref="G295:G297"/>
    <mergeCell ref="C292:C293"/>
    <mergeCell ref="D292:D293"/>
    <mergeCell ref="E292:E293"/>
    <mergeCell ref="F292:F293"/>
    <mergeCell ref="G292:G293"/>
    <mergeCell ref="H292:H293"/>
    <mergeCell ref="H288:H289"/>
    <mergeCell ref="B290:B291"/>
    <mergeCell ref="C290:C291"/>
    <mergeCell ref="D290:D291"/>
    <mergeCell ref="E290:E291"/>
    <mergeCell ref="F290:F291"/>
    <mergeCell ref="G290:G291"/>
    <mergeCell ref="H290:H291"/>
    <mergeCell ref="H279:H282"/>
    <mergeCell ref="A283:I283"/>
    <mergeCell ref="B285:B287"/>
    <mergeCell ref="C285:C287"/>
    <mergeCell ref="D285:D287"/>
    <mergeCell ref="E285:E287"/>
    <mergeCell ref="F285:F287"/>
    <mergeCell ref="G285:G287"/>
    <mergeCell ref="H285:H287"/>
    <mergeCell ref="I286:I287"/>
    <mergeCell ref="A279:A282"/>
    <mergeCell ref="B279:B282"/>
    <mergeCell ref="C279:C282"/>
    <mergeCell ref="D279:D282"/>
    <mergeCell ref="E279:E282"/>
    <mergeCell ref="F279:F282"/>
    <mergeCell ref="G279:G282"/>
    <mergeCell ref="A288:A289"/>
    <mergeCell ref="C288:C289"/>
    <mergeCell ref="D288:D289"/>
    <mergeCell ref="E288:E289"/>
    <mergeCell ref="F288:F289"/>
    <mergeCell ref="G288:G289"/>
    <mergeCell ref="A273:A274"/>
    <mergeCell ref="A276:A278"/>
    <mergeCell ref="B276:B278"/>
    <mergeCell ref="C276:C278"/>
    <mergeCell ref="D276:D278"/>
    <mergeCell ref="E276:E278"/>
    <mergeCell ref="B272:B274"/>
    <mergeCell ref="C272:C274"/>
    <mergeCell ref="D272:D274"/>
    <mergeCell ref="E272:E274"/>
    <mergeCell ref="F272:F274"/>
    <mergeCell ref="G272:G274"/>
    <mergeCell ref="H272:H274"/>
    <mergeCell ref="F276:F278"/>
    <mergeCell ref="G276:G278"/>
    <mergeCell ref="H276:H278"/>
    <mergeCell ref="I264:I265"/>
    <mergeCell ref="A267:E267"/>
    <mergeCell ref="F267:G267"/>
    <mergeCell ref="H267:I267"/>
    <mergeCell ref="A269:A270"/>
    <mergeCell ref="B269:B270"/>
    <mergeCell ref="C269:C270"/>
    <mergeCell ref="D269:D270"/>
    <mergeCell ref="E269:E270"/>
    <mergeCell ref="F269:G270"/>
    <mergeCell ref="H269:H270"/>
    <mergeCell ref="H258:H259"/>
    <mergeCell ref="A262:A263"/>
    <mergeCell ref="B262:B263"/>
    <mergeCell ref="C262:C263"/>
    <mergeCell ref="D262:D263"/>
    <mergeCell ref="E262:H263"/>
    <mergeCell ref="H254:H257"/>
    <mergeCell ref="I254:I255"/>
    <mergeCell ref="I256:I257"/>
    <mergeCell ref="A258:A259"/>
    <mergeCell ref="B258:B259"/>
    <mergeCell ref="C258:C259"/>
    <mergeCell ref="D258:D259"/>
    <mergeCell ref="E258:E259"/>
    <mergeCell ref="F258:F259"/>
    <mergeCell ref="G258:G259"/>
    <mergeCell ref="H249:H250"/>
    <mergeCell ref="I249:I250"/>
    <mergeCell ref="A251:I251"/>
    <mergeCell ref="B254:B257"/>
    <mergeCell ref="C254:C257"/>
    <mergeCell ref="D254:D257"/>
    <mergeCell ref="E254:E257"/>
    <mergeCell ref="F254:F257"/>
    <mergeCell ref="G254:G257"/>
    <mergeCell ref="A249:A250"/>
    <mergeCell ref="C249:C250"/>
    <mergeCell ref="D249:D250"/>
    <mergeCell ref="E249:E250"/>
    <mergeCell ref="F249:F250"/>
    <mergeCell ref="G249:G250"/>
    <mergeCell ref="A252:I252"/>
    <mergeCell ref="B239:B241"/>
    <mergeCell ref="C239:C241"/>
    <mergeCell ref="D239:D241"/>
    <mergeCell ref="E239:E241"/>
    <mergeCell ref="F239:F241"/>
    <mergeCell ref="G239:G241"/>
    <mergeCell ref="H239:H241"/>
    <mergeCell ref="I239:I241"/>
    <mergeCell ref="B242:B245"/>
    <mergeCell ref="C242:C245"/>
    <mergeCell ref="D242:D245"/>
    <mergeCell ref="E242:E245"/>
    <mergeCell ref="F242:F245"/>
    <mergeCell ref="G242:G245"/>
    <mergeCell ref="H242:H245"/>
    <mergeCell ref="I242:I245"/>
    <mergeCell ref="A237:A238"/>
    <mergeCell ref="B237:B238"/>
    <mergeCell ref="C237:C238"/>
    <mergeCell ref="D237:D238"/>
    <mergeCell ref="E237:E238"/>
    <mergeCell ref="F237:F238"/>
    <mergeCell ref="G229:G231"/>
    <mergeCell ref="H229:H231"/>
    <mergeCell ref="A233:A236"/>
    <mergeCell ref="B233:B236"/>
    <mergeCell ref="C233:C236"/>
    <mergeCell ref="D233:D236"/>
    <mergeCell ref="E233:E236"/>
    <mergeCell ref="F233:F236"/>
    <mergeCell ref="G233:G236"/>
    <mergeCell ref="H233:H236"/>
    <mergeCell ref="A229:A231"/>
    <mergeCell ref="B229:B231"/>
    <mergeCell ref="C229:C231"/>
    <mergeCell ref="D229:D231"/>
    <mergeCell ref="E229:E231"/>
    <mergeCell ref="F229:F231"/>
    <mergeCell ref="G237:G238"/>
    <mergeCell ref="H237:H238"/>
    <mergeCell ref="A223:A224"/>
    <mergeCell ref="C223:C224"/>
    <mergeCell ref="D223:D224"/>
    <mergeCell ref="E223:E224"/>
    <mergeCell ref="F223:F224"/>
    <mergeCell ref="G223:G224"/>
    <mergeCell ref="H223:H224"/>
    <mergeCell ref="I217:I218"/>
    <mergeCell ref="A219:A220"/>
    <mergeCell ref="B219:B220"/>
    <mergeCell ref="C219:C220"/>
    <mergeCell ref="D219:D220"/>
    <mergeCell ref="E219:E220"/>
    <mergeCell ref="F219:F220"/>
    <mergeCell ref="G219:G220"/>
    <mergeCell ref="H219:H220"/>
    <mergeCell ref="H214:H215"/>
    <mergeCell ref="B217:B218"/>
    <mergeCell ref="C217:C218"/>
    <mergeCell ref="D217:D218"/>
    <mergeCell ref="E217:E218"/>
    <mergeCell ref="F217:F218"/>
    <mergeCell ref="G217:G218"/>
    <mergeCell ref="H217:H218"/>
    <mergeCell ref="A221:I221"/>
    <mergeCell ref="B206:B208"/>
    <mergeCell ref="C206:C208"/>
    <mergeCell ref="D206:D208"/>
    <mergeCell ref="E206:E208"/>
    <mergeCell ref="F206:F208"/>
    <mergeCell ref="G206:G208"/>
    <mergeCell ref="H206:H208"/>
    <mergeCell ref="I206:I208"/>
    <mergeCell ref="A214:A215"/>
    <mergeCell ref="B214:B215"/>
    <mergeCell ref="C214:C215"/>
    <mergeCell ref="D214:D215"/>
    <mergeCell ref="E214:E215"/>
    <mergeCell ref="F214:F215"/>
    <mergeCell ref="A210:I210"/>
    <mergeCell ref="A212:A213"/>
    <mergeCell ref="B212:B213"/>
    <mergeCell ref="C212:C213"/>
    <mergeCell ref="D212:D213"/>
    <mergeCell ref="E212:E213"/>
    <mergeCell ref="F212:F213"/>
    <mergeCell ref="G212:G213"/>
    <mergeCell ref="H212:H213"/>
    <mergeCell ref="G214:G215"/>
    <mergeCell ref="B198:B205"/>
    <mergeCell ref="C198:C205"/>
    <mergeCell ref="D198:D205"/>
    <mergeCell ref="E198:E205"/>
    <mergeCell ref="F198:F205"/>
    <mergeCell ref="G198:G205"/>
    <mergeCell ref="H198:H205"/>
    <mergeCell ref="I198:I200"/>
    <mergeCell ref="B191:B195"/>
    <mergeCell ref="C191:C195"/>
    <mergeCell ref="D191:D195"/>
    <mergeCell ref="E191:E195"/>
    <mergeCell ref="F191:F195"/>
    <mergeCell ref="G191:G195"/>
    <mergeCell ref="I201:I205"/>
    <mergeCell ref="C186:C190"/>
    <mergeCell ref="D186:D190"/>
    <mergeCell ref="E186:E190"/>
    <mergeCell ref="F186:F190"/>
    <mergeCell ref="G186:G190"/>
    <mergeCell ref="H186:H190"/>
    <mergeCell ref="I187:I190"/>
    <mergeCell ref="H191:H195"/>
    <mergeCell ref="I193:I195"/>
    <mergeCell ref="B175:B178"/>
    <mergeCell ref="C175:C178"/>
    <mergeCell ref="D175:D178"/>
    <mergeCell ref="E175:E178"/>
    <mergeCell ref="F175:F178"/>
    <mergeCell ref="G175:G178"/>
    <mergeCell ref="B180:B183"/>
    <mergeCell ref="I180:I183"/>
    <mergeCell ref="B171:B172"/>
    <mergeCell ref="C171:C172"/>
    <mergeCell ref="D171:D172"/>
    <mergeCell ref="E171:H172"/>
    <mergeCell ref="H175:H178"/>
    <mergeCell ref="I175:I177"/>
    <mergeCell ref="C179:C183"/>
    <mergeCell ref="D179:D183"/>
    <mergeCell ref="E179:E183"/>
    <mergeCell ref="F179:F183"/>
    <mergeCell ref="G179:G183"/>
    <mergeCell ref="H179:H183"/>
    <mergeCell ref="I171:I172"/>
    <mergeCell ref="A173:I173"/>
    <mergeCell ref="E161:H161"/>
    <mergeCell ref="E162:H162"/>
    <mergeCell ref="A164:A168"/>
    <mergeCell ref="B164:B168"/>
    <mergeCell ref="C164:C168"/>
    <mergeCell ref="D164:D168"/>
    <mergeCell ref="E164:E168"/>
    <mergeCell ref="F164:F168"/>
    <mergeCell ref="G164:G168"/>
    <mergeCell ref="H164:H168"/>
    <mergeCell ref="A154:A155"/>
    <mergeCell ref="B154:B155"/>
    <mergeCell ref="C154:C155"/>
    <mergeCell ref="D154:D155"/>
    <mergeCell ref="E154:H155"/>
    <mergeCell ref="A156:A160"/>
    <mergeCell ref="B156:B160"/>
    <mergeCell ref="C156:C160"/>
    <mergeCell ref="D156:D160"/>
    <mergeCell ref="E156:E160"/>
    <mergeCell ref="F156:F160"/>
    <mergeCell ref="G156:G160"/>
    <mergeCell ref="H156:H160"/>
    <mergeCell ref="A144:I144"/>
    <mergeCell ref="B147:B152"/>
    <mergeCell ref="C147:C152"/>
    <mergeCell ref="D147:D152"/>
    <mergeCell ref="E147:E152"/>
    <mergeCell ref="F147:G152"/>
    <mergeCell ref="H147:H152"/>
    <mergeCell ref="A148:A149"/>
    <mergeCell ref="A145:I145"/>
    <mergeCell ref="G139:G140"/>
    <mergeCell ref="H139:H140"/>
    <mergeCell ref="A142:A143"/>
    <mergeCell ref="B142:B143"/>
    <mergeCell ref="C142:C143"/>
    <mergeCell ref="D142:D143"/>
    <mergeCell ref="E142:E143"/>
    <mergeCell ref="F142:F143"/>
    <mergeCell ref="G142:G143"/>
    <mergeCell ref="H142:H143"/>
    <mergeCell ref="A139:A140"/>
    <mergeCell ref="B139:B140"/>
    <mergeCell ref="C139:C140"/>
    <mergeCell ref="D139:D140"/>
    <mergeCell ref="E139:E140"/>
    <mergeCell ref="F139:F140"/>
    <mergeCell ref="G134:G135"/>
    <mergeCell ref="H134:H135"/>
    <mergeCell ref="A136:A138"/>
    <mergeCell ref="B136:B138"/>
    <mergeCell ref="C136:C138"/>
    <mergeCell ref="D136:D138"/>
    <mergeCell ref="E136:E138"/>
    <mergeCell ref="F136:F138"/>
    <mergeCell ref="G136:G138"/>
    <mergeCell ref="H136:H138"/>
    <mergeCell ref="A134:A135"/>
    <mergeCell ref="B134:B135"/>
    <mergeCell ref="C134:C135"/>
    <mergeCell ref="D134:D135"/>
    <mergeCell ref="E134:E135"/>
    <mergeCell ref="F134:F135"/>
    <mergeCell ref="A128:A129"/>
    <mergeCell ref="B128:B129"/>
    <mergeCell ref="C128:C129"/>
    <mergeCell ref="D128:D129"/>
    <mergeCell ref="E128:E129"/>
    <mergeCell ref="F128:F129"/>
    <mergeCell ref="G128:G129"/>
    <mergeCell ref="H128:H129"/>
    <mergeCell ref="A125:A126"/>
    <mergeCell ref="B125:B126"/>
    <mergeCell ref="C125:C126"/>
    <mergeCell ref="D125:D126"/>
    <mergeCell ref="E125:E126"/>
    <mergeCell ref="F125:F126"/>
    <mergeCell ref="A121:A123"/>
    <mergeCell ref="B121:B123"/>
    <mergeCell ref="C121:C123"/>
    <mergeCell ref="D121:D123"/>
    <mergeCell ref="E121:E123"/>
    <mergeCell ref="F121:F123"/>
    <mergeCell ref="G121:G123"/>
    <mergeCell ref="H121:H123"/>
    <mergeCell ref="G125:G126"/>
    <mergeCell ref="H125:H126"/>
    <mergeCell ref="I111:I112"/>
    <mergeCell ref="A112:A113"/>
    <mergeCell ref="A114:I114"/>
    <mergeCell ref="B116:B119"/>
    <mergeCell ref="C116:C119"/>
    <mergeCell ref="D116:D119"/>
    <mergeCell ref="E116:E119"/>
    <mergeCell ref="F116:F119"/>
    <mergeCell ref="G116:G119"/>
    <mergeCell ref="H116:H119"/>
    <mergeCell ref="I117:I119"/>
    <mergeCell ref="A107:A108"/>
    <mergeCell ref="B107:B108"/>
    <mergeCell ref="C107:C108"/>
    <mergeCell ref="D107:D108"/>
    <mergeCell ref="E107:E108"/>
    <mergeCell ref="F107:F108"/>
    <mergeCell ref="G107:G108"/>
    <mergeCell ref="H107:H108"/>
    <mergeCell ref="B110:B113"/>
    <mergeCell ref="C110:C113"/>
    <mergeCell ref="D110:D113"/>
    <mergeCell ref="E110:E113"/>
    <mergeCell ref="F110:F113"/>
    <mergeCell ref="G110:G113"/>
    <mergeCell ref="H110:H113"/>
    <mergeCell ref="A90:I90"/>
    <mergeCell ref="C92:C99"/>
    <mergeCell ref="D92:D99"/>
    <mergeCell ref="E92:E99"/>
    <mergeCell ref="F92:F99"/>
    <mergeCell ref="G92:G99"/>
    <mergeCell ref="H92:H99"/>
    <mergeCell ref="B93:B94"/>
    <mergeCell ref="I93:I94"/>
    <mergeCell ref="B95:B96"/>
    <mergeCell ref="I95:I96"/>
    <mergeCell ref="B97:B98"/>
    <mergeCell ref="I97:I99"/>
    <mergeCell ref="H80:H81"/>
    <mergeCell ref="I80:I81"/>
    <mergeCell ref="A84:A85"/>
    <mergeCell ref="B84:B87"/>
    <mergeCell ref="C84:C87"/>
    <mergeCell ref="D84:D87"/>
    <mergeCell ref="E84:E87"/>
    <mergeCell ref="F84:F87"/>
    <mergeCell ref="G84:G87"/>
    <mergeCell ref="H84:H87"/>
    <mergeCell ref="B80:B81"/>
    <mergeCell ref="C80:C81"/>
    <mergeCell ref="D80:D81"/>
    <mergeCell ref="E80:E81"/>
    <mergeCell ref="F80:F81"/>
    <mergeCell ref="G80:G81"/>
    <mergeCell ref="A86:A87"/>
    <mergeCell ref="D76:D77"/>
    <mergeCell ref="E76:E77"/>
    <mergeCell ref="F76:F77"/>
    <mergeCell ref="G76:G77"/>
    <mergeCell ref="H76:H77"/>
    <mergeCell ref="A78:I78"/>
    <mergeCell ref="H65:H67"/>
    <mergeCell ref="I65:I67"/>
    <mergeCell ref="A69:I69"/>
    <mergeCell ref="A70:I70"/>
    <mergeCell ref="B72:B77"/>
    <mergeCell ref="C72:C77"/>
    <mergeCell ref="D72:D74"/>
    <mergeCell ref="E72:H74"/>
    <mergeCell ref="I73:I74"/>
    <mergeCell ref="A76:A77"/>
    <mergeCell ref="A57:I57"/>
    <mergeCell ref="B61:B62"/>
    <mergeCell ref="I61:I62"/>
    <mergeCell ref="B65:B67"/>
    <mergeCell ref="C65:C67"/>
    <mergeCell ref="D65:D67"/>
    <mergeCell ref="E65:E67"/>
    <mergeCell ref="F65:F67"/>
    <mergeCell ref="G65:G67"/>
    <mergeCell ref="H49:H51"/>
    <mergeCell ref="I49:I51"/>
    <mergeCell ref="A52:I52"/>
    <mergeCell ref="A54:A55"/>
    <mergeCell ref="B54:B55"/>
    <mergeCell ref="C54:C55"/>
    <mergeCell ref="D54:D55"/>
    <mergeCell ref="E54:E55"/>
    <mergeCell ref="F54:F55"/>
    <mergeCell ref="G54:G55"/>
    <mergeCell ref="B49:B51"/>
    <mergeCell ref="C49:C51"/>
    <mergeCell ref="D49:D51"/>
    <mergeCell ref="E49:E51"/>
    <mergeCell ref="F49:F51"/>
    <mergeCell ref="G49:G51"/>
    <mergeCell ref="H54:H55"/>
    <mergeCell ref="A41:I41"/>
    <mergeCell ref="A32:A33"/>
    <mergeCell ref="B32:B33"/>
    <mergeCell ref="C32:C33"/>
    <mergeCell ref="D32:D33"/>
    <mergeCell ref="E32:H33"/>
    <mergeCell ref="B34:B36"/>
    <mergeCell ref="C34:C36"/>
    <mergeCell ref="D34:D36"/>
    <mergeCell ref="E34:H36"/>
    <mergeCell ref="A30:A31"/>
    <mergeCell ref="B30:B31"/>
    <mergeCell ref="C30:C31"/>
    <mergeCell ref="D30:D31"/>
    <mergeCell ref="E30:E31"/>
    <mergeCell ref="F30:F31"/>
    <mergeCell ref="G30:G31"/>
    <mergeCell ref="H30:H31"/>
    <mergeCell ref="A37:A40"/>
    <mergeCell ref="B37:B40"/>
    <mergeCell ref="C37:C40"/>
    <mergeCell ref="D37:D40"/>
    <mergeCell ref="E37:H40"/>
    <mergeCell ref="I20:I21"/>
    <mergeCell ref="A22:I22"/>
    <mergeCell ref="E25:H25"/>
    <mergeCell ref="A27:A29"/>
    <mergeCell ref="B27:B29"/>
    <mergeCell ref="C27:C29"/>
    <mergeCell ref="D27:D29"/>
    <mergeCell ref="E27:E29"/>
    <mergeCell ref="F27:F29"/>
    <mergeCell ref="G27:G29"/>
    <mergeCell ref="H27:H29"/>
    <mergeCell ref="B20:B21"/>
    <mergeCell ref="C20:C21"/>
    <mergeCell ref="D20:D21"/>
    <mergeCell ref="E20:E21"/>
    <mergeCell ref="F20:F21"/>
    <mergeCell ref="G20:G21"/>
    <mergeCell ref="H20:H21"/>
    <mergeCell ref="B18:B19"/>
    <mergeCell ref="C18:C19"/>
    <mergeCell ref="D18:D19"/>
    <mergeCell ref="E18:E19"/>
    <mergeCell ref="F18:F19"/>
    <mergeCell ref="G18:G19"/>
    <mergeCell ref="F12:G12"/>
    <mergeCell ref="F13:G13"/>
    <mergeCell ref="I15:I19"/>
    <mergeCell ref="B16:B17"/>
    <mergeCell ref="C16:C17"/>
    <mergeCell ref="D16:D17"/>
    <mergeCell ref="E16:E17"/>
    <mergeCell ref="F16:F17"/>
    <mergeCell ref="G16:G17"/>
    <mergeCell ref="H16:H17"/>
    <mergeCell ref="H18:H19"/>
    <mergeCell ref="H6:H7"/>
    <mergeCell ref="B8:B9"/>
    <mergeCell ref="C8:C9"/>
    <mergeCell ref="D8:D9"/>
    <mergeCell ref="E8:E9"/>
    <mergeCell ref="F8:F9"/>
    <mergeCell ref="G8:G9"/>
    <mergeCell ref="H8:H9"/>
    <mergeCell ref="B6:B7"/>
    <mergeCell ref="C6:C7"/>
    <mergeCell ref="D6:D7"/>
    <mergeCell ref="E6:E7"/>
    <mergeCell ref="F6:F7"/>
    <mergeCell ref="G6:G7"/>
    <mergeCell ref="A1:I1"/>
    <mergeCell ref="A2:I2"/>
    <mergeCell ref="B4:B5"/>
    <mergeCell ref="C4:C5"/>
    <mergeCell ref="D4:D5"/>
    <mergeCell ref="E4:E5"/>
    <mergeCell ref="F4:F5"/>
    <mergeCell ref="G4:G5"/>
    <mergeCell ref="H4:H5"/>
    <mergeCell ref="I4:I5"/>
  </mergeCells>
  <hyperlinks>
    <hyperlink ref="F12" location="_ftn1" display="_ftn1" xr:uid="{00000000-0004-0000-06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313"/>
  <sheetViews>
    <sheetView zoomScale="90" zoomScaleNormal="90" workbookViewId="0">
      <selection activeCell="T295" sqref="T295:T296"/>
    </sheetView>
  </sheetViews>
  <sheetFormatPr baseColWidth="10" defaultRowHeight="15"/>
  <cols>
    <col min="1" max="1" width="11.7109375" customWidth="1"/>
    <col min="2" max="2" width="5.140625" customWidth="1"/>
    <col min="4" max="4" width="4.85546875" customWidth="1"/>
  </cols>
  <sheetData>
    <row r="2" spans="2:18" ht="23.25">
      <c r="B2" s="187"/>
      <c r="C2" s="1182" t="s">
        <v>708</v>
      </c>
      <c r="D2" s="1182"/>
      <c r="E2" s="1182"/>
      <c r="F2" s="1182"/>
      <c r="G2" s="1182"/>
      <c r="H2" s="1182"/>
      <c r="I2" s="1182"/>
      <c r="J2" s="1182"/>
      <c r="K2" s="1182"/>
      <c r="L2" s="1182"/>
      <c r="M2" s="1182"/>
      <c r="N2" s="1182"/>
      <c r="O2" s="1182"/>
      <c r="P2" s="1182"/>
      <c r="Q2" s="1182"/>
      <c r="R2" s="1182"/>
    </row>
    <row r="3" spans="2:18" ht="15.75" thickBot="1"/>
    <row r="4" spans="2:18" ht="15" customHeight="1">
      <c r="C4" s="1204" t="s">
        <v>7</v>
      </c>
      <c r="D4" s="1201" t="s">
        <v>710</v>
      </c>
      <c r="E4" s="1207" t="s">
        <v>711</v>
      </c>
      <c r="F4" s="1208"/>
      <c r="G4" s="1208"/>
      <c r="H4" s="1208"/>
      <c r="I4" s="1208"/>
      <c r="J4" s="1208"/>
      <c r="K4" s="1208"/>
      <c r="L4" s="1208"/>
      <c r="M4" s="1208"/>
      <c r="N4" s="1208"/>
      <c r="O4" s="1208"/>
      <c r="P4" s="1208"/>
      <c r="Q4" s="1209"/>
      <c r="R4" s="1192" t="s">
        <v>11</v>
      </c>
    </row>
    <row r="5" spans="2:18">
      <c r="C5" s="1205"/>
      <c r="D5" s="1202"/>
      <c r="E5" s="1210" t="s">
        <v>712</v>
      </c>
      <c r="F5" s="1211"/>
      <c r="G5" s="1211"/>
      <c r="H5" s="1211"/>
      <c r="I5" s="1211"/>
      <c r="J5" s="1211"/>
      <c r="K5" s="1211"/>
      <c r="L5" s="1211"/>
      <c r="M5" s="1211"/>
      <c r="N5" s="1211"/>
      <c r="O5" s="1211"/>
      <c r="P5" s="1211"/>
      <c r="Q5" s="1212"/>
      <c r="R5" s="1193"/>
    </row>
    <row r="6" spans="2:18" ht="15.75" thickBot="1">
      <c r="C6" s="1205"/>
      <c r="D6" s="1203"/>
      <c r="E6" s="1210" t="s">
        <v>713</v>
      </c>
      <c r="F6" s="1211"/>
      <c r="G6" s="1211"/>
      <c r="H6" s="1211"/>
      <c r="I6" s="1211"/>
      <c r="J6" s="1211"/>
      <c r="K6" s="1211"/>
      <c r="L6" s="1211"/>
      <c r="M6" s="1211"/>
      <c r="N6" s="1211"/>
      <c r="O6" s="1211"/>
      <c r="P6" s="1211"/>
      <c r="Q6" s="1212"/>
      <c r="R6" s="1193"/>
    </row>
    <row r="7" spans="2:18">
      <c r="C7" s="1205"/>
      <c r="D7" s="1201" t="s">
        <v>710</v>
      </c>
      <c r="E7" s="1210" t="s">
        <v>714</v>
      </c>
      <c r="F7" s="1211"/>
      <c r="G7" s="1211"/>
      <c r="H7" s="1211"/>
      <c r="I7" s="1211"/>
      <c r="J7" s="1211"/>
      <c r="K7" s="1211"/>
      <c r="L7" s="1211"/>
      <c r="M7" s="1211"/>
      <c r="N7" s="1211"/>
      <c r="O7" s="1211"/>
      <c r="P7" s="1211"/>
      <c r="Q7" s="1212"/>
      <c r="R7" s="1193"/>
    </row>
    <row r="8" spans="2:18">
      <c r="C8" s="1205"/>
      <c r="D8" s="1202"/>
      <c r="E8" s="1210"/>
      <c r="F8" s="1211"/>
      <c r="G8" s="1211"/>
      <c r="H8" s="1211"/>
      <c r="I8" s="1211"/>
      <c r="J8" s="1211"/>
      <c r="K8" s="1211"/>
      <c r="L8" s="1211"/>
      <c r="M8" s="1211"/>
      <c r="N8" s="1211"/>
      <c r="O8" s="1211"/>
      <c r="P8" s="1211"/>
      <c r="Q8" s="1212"/>
      <c r="R8" s="1193"/>
    </row>
    <row r="9" spans="2:18" ht="15.75" thickBot="1">
      <c r="C9" s="1205"/>
      <c r="D9" s="1203"/>
      <c r="E9" s="1213"/>
      <c r="F9" s="1214"/>
      <c r="G9" s="1214"/>
      <c r="H9" s="1214"/>
      <c r="I9" s="1214"/>
      <c r="J9" s="1214"/>
      <c r="K9" s="1214"/>
      <c r="L9" s="1214"/>
      <c r="M9" s="1214"/>
      <c r="N9" s="1214"/>
      <c r="O9" s="1214"/>
      <c r="P9" s="1214"/>
      <c r="Q9" s="1215"/>
      <c r="R9" s="1193"/>
    </row>
    <row r="10" spans="2:18">
      <c r="C10" s="1205"/>
      <c r="D10" s="1201" t="s">
        <v>710</v>
      </c>
      <c r="E10" s="1092" t="s">
        <v>716</v>
      </c>
      <c r="F10" s="1093"/>
      <c r="G10" s="1093"/>
      <c r="H10" s="1093"/>
      <c r="I10" s="1093"/>
      <c r="J10" s="1093"/>
      <c r="K10" s="1093"/>
      <c r="L10" s="1093"/>
      <c r="M10" s="1093"/>
      <c r="N10" s="1093"/>
      <c r="O10" s="1093"/>
      <c r="P10" s="1093"/>
      <c r="Q10" s="1094"/>
      <c r="R10" s="1193"/>
    </row>
    <row r="11" spans="2:18">
      <c r="C11" s="1205"/>
      <c r="D11" s="1202"/>
      <c r="E11" s="1095"/>
      <c r="F11" s="1108"/>
      <c r="G11" s="1108"/>
      <c r="H11" s="1108"/>
      <c r="I11" s="1108"/>
      <c r="J11" s="1108"/>
      <c r="K11" s="1108"/>
      <c r="L11" s="1108"/>
      <c r="M11" s="1108"/>
      <c r="N11" s="1108"/>
      <c r="O11" s="1108"/>
      <c r="P11" s="1108"/>
      <c r="Q11" s="1097"/>
      <c r="R11" s="1193"/>
    </row>
    <row r="12" spans="2:18" ht="15.75" thickBot="1">
      <c r="C12" s="1206"/>
      <c r="D12" s="1203"/>
      <c r="E12" s="1098"/>
      <c r="F12" s="1099"/>
      <c r="G12" s="1099"/>
      <c r="H12" s="1099"/>
      <c r="I12" s="1099"/>
      <c r="J12" s="1099"/>
      <c r="K12" s="1099"/>
      <c r="L12" s="1099"/>
      <c r="M12" s="1099"/>
      <c r="N12" s="1099"/>
      <c r="O12" s="1099"/>
      <c r="P12" s="1099"/>
      <c r="Q12" s="1100"/>
      <c r="R12" s="1193"/>
    </row>
    <row r="13" spans="2:18" ht="15" customHeight="1">
      <c r="C13" s="1109" t="s">
        <v>8</v>
      </c>
      <c r="D13" s="1112" t="s">
        <v>710</v>
      </c>
      <c r="E13" s="1115" t="s">
        <v>717</v>
      </c>
      <c r="F13" s="1116"/>
      <c r="G13" s="1116"/>
      <c r="H13" s="1116"/>
      <c r="I13" s="1116"/>
      <c r="J13" s="1116"/>
      <c r="K13" s="1116"/>
      <c r="L13" s="1116"/>
      <c r="M13" s="1116"/>
      <c r="N13" s="1116"/>
      <c r="O13" s="1116"/>
      <c r="P13" s="1116"/>
      <c r="Q13" s="1117"/>
      <c r="R13" s="1193"/>
    </row>
    <row r="14" spans="2:18">
      <c r="C14" s="1110"/>
      <c r="D14" s="1113"/>
      <c r="E14" s="1074"/>
      <c r="F14" s="1075"/>
      <c r="G14" s="1075"/>
      <c r="H14" s="1075"/>
      <c r="I14" s="1075"/>
      <c r="J14" s="1075"/>
      <c r="K14" s="1075"/>
      <c r="L14" s="1075"/>
      <c r="M14" s="1075"/>
      <c r="N14" s="1075"/>
      <c r="O14" s="1075"/>
      <c r="P14" s="1075"/>
      <c r="Q14" s="1076"/>
      <c r="R14" s="1193"/>
    </row>
    <row r="15" spans="2:18" ht="15.75" thickBot="1">
      <c r="C15" s="1110"/>
      <c r="D15" s="1114"/>
      <c r="E15" s="1143" t="s">
        <v>712</v>
      </c>
      <c r="F15" s="1144"/>
      <c r="G15" s="1144"/>
      <c r="H15" s="1144"/>
      <c r="I15" s="1144"/>
      <c r="J15" s="1144"/>
      <c r="K15" s="1144"/>
      <c r="L15" s="1144"/>
      <c r="M15" s="1144"/>
      <c r="N15" s="1144"/>
      <c r="O15" s="1144"/>
      <c r="P15" s="1144"/>
      <c r="Q15" s="1145"/>
      <c r="R15" s="1193"/>
    </row>
    <row r="16" spans="2:18">
      <c r="C16" s="1110"/>
      <c r="D16" s="1112" t="s">
        <v>710</v>
      </c>
      <c r="E16" s="1074" t="s">
        <v>713</v>
      </c>
      <c r="F16" s="1075"/>
      <c r="G16" s="1075"/>
      <c r="H16" s="1075"/>
      <c r="I16" s="1075"/>
      <c r="J16" s="1075"/>
      <c r="K16" s="1075"/>
      <c r="L16" s="1075"/>
      <c r="M16" s="1075"/>
      <c r="N16" s="1075"/>
      <c r="O16" s="1075"/>
      <c r="P16" s="1075"/>
      <c r="Q16" s="1076"/>
      <c r="R16" s="1193"/>
    </row>
    <row r="17" spans="3:18">
      <c r="C17" s="1110"/>
      <c r="D17" s="1113"/>
      <c r="E17" s="1143" t="s">
        <v>714</v>
      </c>
      <c r="F17" s="1144"/>
      <c r="G17" s="1144"/>
      <c r="H17" s="1144"/>
      <c r="I17" s="1144"/>
      <c r="J17" s="1144"/>
      <c r="K17" s="1144"/>
      <c r="L17" s="1144"/>
      <c r="M17" s="1144"/>
      <c r="N17" s="1144"/>
      <c r="O17" s="1144"/>
      <c r="P17" s="1144"/>
      <c r="Q17" s="1145"/>
      <c r="R17" s="1193"/>
    </row>
    <row r="18" spans="3:18" ht="15.75" thickBot="1">
      <c r="C18" s="1110"/>
      <c r="D18" s="1114"/>
      <c r="E18" s="1118"/>
      <c r="F18" s="1119"/>
      <c r="G18" s="1119"/>
      <c r="H18" s="1119"/>
      <c r="I18" s="1119"/>
      <c r="J18" s="1119"/>
      <c r="K18" s="1119"/>
      <c r="L18" s="1119"/>
      <c r="M18" s="1119"/>
      <c r="N18" s="1119"/>
      <c r="O18" s="1119"/>
      <c r="P18" s="1119"/>
      <c r="Q18" s="1120"/>
      <c r="R18" s="1193"/>
    </row>
    <row r="19" spans="3:18">
      <c r="C19" s="1110"/>
      <c r="D19" s="1112" t="s">
        <v>710</v>
      </c>
      <c r="E19" s="1121" t="s">
        <v>716</v>
      </c>
      <c r="F19" s="1122"/>
      <c r="G19" s="1122"/>
      <c r="H19" s="1122"/>
      <c r="I19" s="1122"/>
      <c r="J19" s="1122"/>
      <c r="K19" s="1122"/>
      <c r="L19" s="1122"/>
      <c r="M19" s="1122"/>
      <c r="N19" s="1122"/>
      <c r="O19" s="1122"/>
      <c r="P19" s="1122"/>
      <c r="Q19" s="1123"/>
      <c r="R19" s="1193"/>
    </row>
    <row r="20" spans="3:18">
      <c r="C20" s="1110"/>
      <c r="D20" s="1113"/>
      <c r="E20" s="1124"/>
      <c r="F20" s="1125"/>
      <c r="G20" s="1125"/>
      <c r="H20" s="1125"/>
      <c r="I20" s="1125"/>
      <c r="J20" s="1125"/>
      <c r="K20" s="1125"/>
      <c r="L20" s="1125"/>
      <c r="M20" s="1125"/>
      <c r="N20" s="1125"/>
      <c r="O20" s="1125"/>
      <c r="P20" s="1125"/>
      <c r="Q20" s="1126"/>
      <c r="R20" s="1193"/>
    </row>
    <row r="21" spans="3:18" ht="15.75" thickBot="1">
      <c r="C21" s="1111"/>
      <c r="D21" s="1114"/>
      <c r="E21" s="1127"/>
      <c r="F21" s="1128"/>
      <c r="G21" s="1128"/>
      <c r="H21" s="1128"/>
      <c r="I21" s="1128"/>
      <c r="J21" s="1128"/>
      <c r="K21" s="1128"/>
      <c r="L21" s="1128"/>
      <c r="M21" s="1128"/>
      <c r="N21" s="1128"/>
      <c r="O21" s="1128"/>
      <c r="P21" s="1128"/>
      <c r="Q21" s="1129"/>
      <c r="R21" s="1193"/>
    </row>
    <row r="22" spans="3:18" ht="15" customHeight="1">
      <c r="C22" s="1133" t="s">
        <v>9</v>
      </c>
      <c r="D22" s="1146" t="s">
        <v>710</v>
      </c>
      <c r="E22" s="1149" t="s">
        <v>723</v>
      </c>
      <c r="F22" s="1150"/>
      <c r="G22" s="1150"/>
      <c r="H22" s="1150"/>
      <c r="I22" s="1150"/>
      <c r="J22" s="1150"/>
      <c r="K22" s="1150"/>
      <c r="L22" s="1150"/>
      <c r="M22" s="1150"/>
      <c r="N22" s="1150"/>
      <c r="O22" s="1150"/>
      <c r="P22" s="1150"/>
      <c r="Q22" s="1150"/>
      <c r="R22" s="1193"/>
    </row>
    <row r="23" spans="3:18">
      <c r="C23" s="1134"/>
      <c r="D23" s="1147"/>
      <c r="E23" s="1151"/>
      <c r="F23" s="1152"/>
      <c r="G23" s="1152"/>
      <c r="H23" s="1152"/>
      <c r="I23" s="1152"/>
      <c r="J23" s="1152"/>
      <c r="K23" s="1152"/>
      <c r="L23" s="1152"/>
      <c r="M23" s="1152"/>
      <c r="N23" s="1152"/>
      <c r="O23" s="1152"/>
      <c r="P23" s="1152"/>
      <c r="Q23" s="1152"/>
      <c r="R23" s="1193"/>
    </row>
    <row r="24" spans="3:18" ht="15.75" thickBot="1">
      <c r="C24" s="1134"/>
      <c r="D24" s="1148"/>
      <c r="E24" s="1130" t="s">
        <v>719</v>
      </c>
      <c r="F24" s="1131"/>
      <c r="G24" s="1131"/>
      <c r="H24" s="1131"/>
      <c r="I24" s="1131"/>
      <c r="J24" s="1131"/>
      <c r="K24" s="1131"/>
      <c r="L24" s="1131"/>
      <c r="M24" s="1131"/>
      <c r="N24" s="1131"/>
      <c r="O24" s="1131"/>
      <c r="P24" s="1131"/>
      <c r="Q24" s="1132"/>
      <c r="R24" s="1193"/>
    </row>
    <row r="25" spans="3:18">
      <c r="C25" s="1134"/>
      <c r="D25" s="1146" t="s">
        <v>710</v>
      </c>
      <c r="E25" s="1157" t="s">
        <v>720</v>
      </c>
      <c r="F25" s="1183"/>
      <c r="G25" s="1183"/>
      <c r="H25" s="1183"/>
      <c r="I25" s="1183"/>
      <c r="J25" s="1183"/>
      <c r="K25" s="1183"/>
      <c r="L25" s="1183"/>
      <c r="M25" s="1183"/>
      <c r="N25" s="1183"/>
      <c r="O25" s="1183"/>
      <c r="P25" s="1183"/>
      <c r="Q25" s="1159"/>
      <c r="R25" s="1193"/>
    </row>
    <row r="26" spans="3:18">
      <c r="C26" s="1134"/>
      <c r="D26" s="1147"/>
      <c r="E26" s="1130" t="s">
        <v>721</v>
      </c>
      <c r="F26" s="1131"/>
      <c r="G26" s="1131"/>
      <c r="H26" s="1131"/>
      <c r="I26" s="1131"/>
      <c r="J26" s="1131"/>
      <c r="K26" s="1131"/>
      <c r="L26" s="1131"/>
      <c r="M26" s="1131"/>
      <c r="N26" s="1131"/>
      <c r="O26" s="1131"/>
      <c r="P26" s="1131"/>
      <c r="Q26" s="1132"/>
      <c r="R26" s="1193"/>
    </row>
    <row r="27" spans="3:18" ht="15.75" thickBot="1">
      <c r="C27" s="1134"/>
      <c r="D27" s="1148"/>
      <c r="E27" s="1160"/>
      <c r="F27" s="1161"/>
      <c r="G27" s="1161"/>
      <c r="H27" s="1161"/>
      <c r="I27" s="1161"/>
      <c r="J27" s="1161"/>
      <c r="K27" s="1161"/>
      <c r="L27" s="1161"/>
      <c r="M27" s="1161"/>
      <c r="N27" s="1161"/>
      <c r="O27" s="1161"/>
      <c r="P27" s="1161"/>
      <c r="Q27" s="1162"/>
      <c r="R27" s="1193"/>
    </row>
    <row r="28" spans="3:18">
      <c r="C28" s="1134"/>
      <c r="D28" s="1146" t="s">
        <v>710</v>
      </c>
      <c r="E28" s="1167" t="s">
        <v>727</v>
      </c>
      <c r="F28" s="1184"/>
      <c r="G28" s="1184"/>
      <c r="H28" s="1184"/>
      <c r="I28" s="1184"/>
      <c r="J28" s="1184"/>
      <c r="K28" s="1184"/>
      <c r="L28" s="1184"/>
      <c r="M28" s="1184"/>
      <c r="N28" s="1184"/>
      <c r="O28" s="1184"/>
      <c r="P28" s="1184"/>
      <c r="Q28" s="1185"/>
      <c r="R28" s="1193"/>
    </row>
    <row r="29" spans="3:18">
      <c r="C29" s="1134"/>
      <c r="D29" s="1147"/>
      <c r="E29" s="1186"/>
      <c r="F29" s="1187"/>
      <c r="G29" s="1187"/>
      <c r="H29" s="1187"/>
      <c r="I29" s="1187"/>
      <c r="J29" s="1187"/>
      <c r="K29" s="1187"/>
      <c r="L29" s="1187"/>
      <c r="M29" s="1187"/>
      <c r="N29" s="1187"/>
      <c r="O29" s="1187"/>
      <c r="P29" s="1187"/>
      <c r="Q29" s="1188"/>
      <c r="R29" s="1193"/>
    </row>
    <row r="30" spans="3:18" ht="15.75" thickBot="1">
      <c r="C30" s="1135"/>
      <c r="D30" s="1148"/>
      <c r="E30" s="1189"/>
      <c r="F30" s="1190"/>
      <c r="G30" s="1190"/>
      <c r="H30" s="1190"/>
      <c r="I30" s="1190"/>
      <c r="J30" s="1190"/>
      <c r="K30" s="1190"/>
      <c r="L30" s="1190"/>
      <c r="M30" s="1190"/>
      <c r="N30" s="1190"/>
      <c r="O30" s="1190"/>
      <c r="P30" s="1190"/>
      <c r="Q30" s="1191"/>
      <c r="R30" s="1194"/>
    </row>
    <row r="33" spans="2:18" ht="23.25">
      <c r="B33" s="187"/>
      <c r="C33" s="1182" t="s">
        <v>708</v>
      </c>
      <c r="D33" s="1182"/>
      <c r="E33" s="1182"/>
      <c r="F33" s="1182"/>
      <c r="G33" s="1182"/>
      <c r="H33" s="1182"/>
      <c r="I33" s="1182"/>
      <c r="J33" s="1182"/>
      <c r="K33" s="1182"/>
      <c r="L33" s="1182"/>
      <c r="M33" s="1182"/>
      <c r="N33" s="1182"/>
      <c r="O33" s="1182"/>
      <c r="P33" s="1182"/>
      <c r="Q33" s="1182"/>
      <c r="R33" s="1182"/>
    </row>
    <row r="35" spans="2:18" ht="15.75" thickBot="1"/>
    <row r="36" spans="2:18" ht="15" customHeight="1">
      <c r="B36" s="772" t="s">
        <v>11</v>
      </c>
      <c r="C36" s="772" t="s">
        <v>7</v>
      </c>
      <c r="D36" s="1195" t="s">
        <v>710</v>
      </c>
      <c r="E36" s="1083" t="s">
        <v>728</v>
      </c>
      <c r="F36" s="1084"/>
      <c r="G36" s="1084"/>
      <c r="H36" s="1084"/>
      <c r="I36" s="1084"/>
      <c r="J36" s="1084"/>
      <c r="K36" s="1084"/>
      <c r="L36" s="1084"/>
      <c r="M36" s="1084"/>
      <c r="N36" s="1084"/>
      <c r="O36" s="1084"/>
      <c r="P36" s="1084"/>
      <c r="Q36" s="1085"/>
      <c r="R36" s="1198" t="s">
        <v>726</v>
      </c>
    </row>
    <row r="37" spans="2:18">
      <c r="B37" s="773"/>
      <c r="C37" s="773"/>
      <c r="D37" s="1196"/>
      <c r="E37" s="1086"/>
      <c r="F37" s="1104"/>
      <c r="G37" s="1104"/>
      <c r="H37" s="1104"/>
      <c r="I37" s="1104"/>
      <c r="J37" s="1104"/>
      <c r="K37" s="1104"/>
      <c r="L37" s="1104"/>
      <c r="M37" s="1104"/>
      <c r="N37" s="1104"/>
      <c r="O37" s="1104"/>
      <c r="P37" s="1104"/>
      <c r="Q37" s="1088"/>
      <c r="R37" s="1199"/>
    </row>
    <row r="38" spans="2:18" ht="15.75" thickBot="1">
      <c r="B38" s="773"/>
      <c r="C38" s="773"/>
      <c r="D38" s="1197"/>
      <c r="E38" s="1089"/>
      <c r="F38" s="1090"/>
      <c r="G38" s="1090"/>
      <c r="H38" s="1090"/>
      <c r="I38" s="1090"/>
      <c r="J38" s="1090"/>
      <c r="K38" s="1090"/>
      <c r="L38" s="1090"/>
      <c r="M38" s="1090"/>
      <c r="N38" s="1090"/>
      <c r="O38" s="1090"/>
      <c r="P38" s="1090"/>
      <c r="Q38" s="1091"/>
      <c r="R38" s="1199"/>
    </row>
    <row r="39" spans="2:18">
      <c r="B39" s="773"/>
      <c r="C39" s="773"/>
      <c r="D39" s="1195" t="s">
        <v>710</v>
      </c>
      <c r="E39" s="1083" t="s">
        <v>729</v>
      </c>
      <c r="F39" s="1084"/>
      <c r="G39" s="1084"/>
      <c r="H39" s="1084"/>
      <c r="I39" s="1084"/>
      <c r="J39" s="1084"/>
      <c r="K39" s="1084"/>
      <c r="L39" s="1084"/>
      <c r="M39" s="1084"/>
      <c r="N39" s="1084"/>
      <c r="O39" s="1084"/>
      <c r="P39" s="1084"/>
      <c r="Q39" s="1085"/>
      <c r="R39" s="1199"/>
    </row>
    <row r="40" spans="2:18">
      <c r="B40" s="773"/>
      <c r="C40" s="773"/>
      <c r="D40" s="1196"/>
      <c r="E40" s="1086"/>
      <c r="F40" s="1104"/>
      <c r="G40" s="1104"/>
      <c r="H40" s="1104"/>
      <c r="I40" s="1104"/>
      <c r="J40" s="1104"/>
      <c r="K40" s="1104"/>
      <c r="L40" s="1104"/>
      <c r="M40" s="1104"/>
      <c r="N40" s="1104"/>
      <c r="O40" s="1104"/>
      <c r="P40" s="1104"/>
      <c r="Q40" s="1088"/>
      <c r="R40" s="1199"/>
    </row>
    <row r="41" spans="2:18" ht="15.75" thickBot="1">
      <c r="B41" s="773"/>
      <c r="C41" s="773"/>
      <c r="D41" s="1197"/>
      <c r="E41" s="1089"/>
      <c r="F41" s="1090"/>
      <c r="G41" s="1090"/>
      <c r="H41" s="1090"/>
      <c r="I41" s="1090"/>
      <c r="J41" s="1090"/>
      <c r="K41" s="1090"/>
      <c r="L41" s="1090"/>
      <c r="M41" s="1090"/>
      <c r="N41" s="1090"/>
      <c r="O41" s="1090"/>
      <c r="P41" s="1090"/>
      <c r="Q41" s="1091"/>
      <c r="R41" s="1199"/>
    </row>
    <row r="42" spans="2:18">
      <c r="B42" s="773"/>
      <c r="C42" s="773"/>
      <c r="D42" s="1195" t="s">
        <v>710</v>
      </c>
      <c r="E42" s="1092" t="s">
        <v>764</v>
      </c>
      <c r="F42" s="1093"/>
      <c r="G42" s="1093"/>
      <c r="H42" s="1093"/>
      <c r="I42" s="1093"/>
      <c r="J42" s="1093"/>
      <c r="K42" s="1093"/>
      <c r="L42" s="1093"/>
      <c r="M42" s="1093"/>
      <c r="N42" s="1093"/>
      <c r="O42" s="1093"/>
      <c r="P42" s="1093"/>
      <c r="Q42" s="1094"/>
      <c r="R42" s="1199"/>
    </row>
    <row r="43" spans="2:18" ht="15" customHeight="1">
      <c r="B43" s="773"/>
      <c r="C43" s="773"/>
      <c r="D43" s="1196"/>
      <c r="E43" s="1095"/>
      <c r="F43" s="1108"/>
      <c r="G43" s="1108"/>
      <c r="H43" s="1108"/>
      <c r="I43" s="1108"/>
      <c r="J43" s="1108"/>
      <c r="K43" s="1108"/>
      <c r="L43" s="1108"/>
      <c r="M43" s="1108"/>
      <c r="N43" s="1108"/>
      <c r="O43" s="1108"/>
      <c r="P43" s="1108"/>
      <c r="Q43" s="1097"/>
      <c r="R43" s="1199"/>
    </row>
    <row r="44" spans="2:18" ht="15.75" thickBot="1">
      <c r="B44" s="774"/>
      <c r="C44" s="774"/>
      <c r="D44" s="1197"/>
      <c r="E44" s="1098"/>
      <c r="F44" s="1099"/>
      <c r="G44" s="1099"/>
      <c r="H44" s="1099"/>
      <c r="I44" s="1099"/>
      <c r="J44" s="1099"/>
      <c r="K44" s="1099"/>
      <c r="L44" s="1099"/>
      <c r="M44" s="1099"/>
      <c r="N44" s="1099"/>
      <c r="O44" s="1099"/>
      <c r="P44" s="1099"/>
      <c r="Q44" s="1100"/>
      <c r="R44" s="1199"/>
    </row>
    <row r="45" spans="2:18" ht="15" customHeight="1">
      <c r="C45" s="1109" t="s">
        <v>8</v>
      </c>
      <c r="D45" s="1112" t="s">
        <v>710</v>
      </c>
      <c r="E45" s="1115"/>
      <c r="F45" s="1116"/>
      <c r="G45" s="1116"/>
      <c r="H45" s="1116"/>
      <c r="I45" s="1116"/>
      <c r="J45" s="1116"/>
      <c r="K45" s="1116"/>
      <c r="L45" s="1116"/>
      <c r="M45" s="1116"/>
      <c r="N45" s="1116"/>
      <c r="O45" s="1116"/>
      <c r="P45" s="1116"/>
      <c r="Q45" s="1117"/>
      <c r="R45" s="1199"/>
    </row>
    <row r="46" spans="2:18">
      <c r="C46" s="1110"/>
      <c r="D46" s="1113"/>
      <c r="E46" s="1074"/>
      <c r="F46" s="1075"/>
      <c r="G46" s="1075"/>
      <c r="H46" s="1075"/>
      <c r="I46" s="1075"/>
      <c r="J46" s="1075"/>
      <c r="K46" s="1075"/>
      <c r="L46" s="1075"/>
      <c r="M46" s="1075"/>
      <c r="N46" s="1075"/>
      <c r="O46" s="1075"/>
      <c r="P46" s="1075"/>
      <c r="Q46" s="1076"/>
      <c r="R46" s="1199"/>
    </row>
    <row r="47" spans="2:18" ht="15.75" thickBot="1">
      <c r="C47" s="1110"/>
      <c r="D47" s="1114"/>
      <c r="E47" s="1143"/>
      <c r="F47" s="1144"/>
      <c r="G47" s="1144"/>
      <c r="H47" s="1144"/>
      <c r="I47" s="1144"/>
      <c r="J47" s="1144"/>
      <c r="K47" s="1144"/>
      <c r="L47" s="1144"/>
      <c r="M47" s="1144"/>
      <c r="N47" s="1144"/>
      <c r="O47" s="1144"/>
      <c r="P47" s="1144"/>
      <c r="Q47" s="1145"/>
      <c r="R47" s="1199"/>
    </row>
    <row r="48" spans="2:18">
      <c r="C48" s="1110"/>
      <c r="D48" s="1112" t="s">
        <v>710</v>
      </c>
      <c r="E48" s="1074"/>
      <c r="F48" s="1075"/>
      <c r="G48" s="1075"/>
      <c r="H48" s="1075"/>
      <c r="I48" s="1075"/>
      <c r="J48" s="1075"/>
      <c r="K48" s="1075"/>
      <c r="L48" s="1075"/>
      <c r="M48" s="1075"/>
      <c r="N48" s="1075"/>
      <c r="O48" s="1075"/>
      <c r="P48" s="1075"/>
      <c r="Q48" s="1076"/>
      <c r="R48" s="1199"/>
    </row>
    <row r="49" spans="2:18">
      <c r="C49" s="1110"/>
      <c r="D49" s="1113"/>
      <c r="E49" s="1143"/>
      <c r="F49" s="1144"/>
      <c r="G49" s="1144"/>
      <c r="H49" s="1144"/>
      <c r="I49" s="1144"/>
      <c r="J49" s="1144"/>
      <c r="K49" s="1144"/>
      <c r="L49" s="1144"/>
      <c r="M49" s="1144"/>
      <c r="N49" s="1144"/>
      <c r="O49" s="1144"/>
      <c r="P49" s="1144"/>
      <c r="Q49" s="1145"/>
      <c r="R49" s="1199"/>
    </row>
    <row r="50" spans="2:18" ht="15.75" thickBot="1">
      <c r="C50" s="1110"/>
      <c r="D50" s="1114"/>
      <c r="E50" s="1118"/>
      <c r="F50" s="1119"/>
      <c r="G50" s="1119"/>
      <c r="H50" s="1119"/>
      <c r="I50" s="1119"/>
      <c r="J50" s="1119"/>
      <c r="K50" s="1119"/>
      <c r="L50" s="1119"/>
      <c r="M50" s="1119"/>
      <c r="N50" s="1119"/>
      <c r="O50" s="1119"/>
      <c r="P50" s="1119"/>
      <c r="Q50" s="1120"/>
      <c r="R50" s="1199"/>
    </row>
    <row r="51" spans="2:18">
      <c r="C51" s="1110"/>
      <c r="D51" s="1112" t="s">
        <v>710</v>
      </c>
      <c r="E51" s="1121"/>
      <c r="F51" s="1122"/>
      <c r="G51" s="1122"/>
      <c r="H51" s="1122"/>
      <c r="I51" s="1122"/>
      <c r="J51" s="1122"/>
      <c r="K51" s="1122"/>
      <c r="L51" s="1122"/>
      <c r="M51" s="1122"/>
      <c r="N51" s="1122"/>
      <c r="O51" s="1122"/>
      <c r="P51" s="1122"/>
      <c r="Q51" s="1123"/>
      <c r="R51" s="1199"/>
    </row>
    <row r="52" spans="2:18">
      <c r="C52" s="1110"/>
      <c r="D52" s="1113"/>
      <c r="E52" s="1124"/>
      <c r="F52" s="1125"/>
      <c r="G52" s="1125"/>
      <c r="H52" s="1125"/>
      <c r="I52" s="1125"/>
      <c r="J52" s="1125"/>
      <c r="K52" s="1125"/>
      <c r="L52" s="1125"/>
      <c r="M52" s="1125"/>
      <c r="N52" s="1125"/>
      <c r="O52" s="1125"/>
      <c r="P52" s="1125"/>
      <c r="Q52" s="1126"/>
      <c r="R52" s="1199"/>
    </row>
    <row r="53" spans="2:18" ht="15.75" thickBot="1">
      <c r="C53" s="1111"/>
      <c r="D53" s="1114"/>
      <c r="E53" s="1127"/>
      <c r="F53" s="1128"/>
      <c r="G53" s="1128"/>
      <c r="H53" s="1128"/>
      <c r="I53" s="1128"/>
      <c r="J53" s="1128"/>
      <c r="K53" s="1128"/>
      <c r="L53" s="1128"/>
      <c r="M53" s="1128"/>
      <c r="N53" s="1128"/>
      <c r="O53" s="1128"/>
      <c r="P53" s="1128"/>
      <c r="Q53" s="1129"/>
      <c r="R53" s="1199"/>
    </row>
    <row r="54" spans="2:18" ht="15" customHeight="1">
      <c r="C54" s="1133" t="s">
        <v>9</v>
      </c>
      <c r="D54" s="1146" t="s">
        <v>710</v>
      </c>
      <c r="E54" s="1149"/>
      <c r="F54" s="1150"/>
      <c r="G54" s="1150"/>
      <c r="H54" s="1150"/>
      <c r="I54" s="1150"/>
      <c r="J54" s="1150"/>
      <c r="K54" s="1150"/>
      <c r="L54" s="1150"/>
      <c r="M54" s="1150"/>
      <c r="N54" s="1150"/>
      <c r="O54" s="1150"/>
      <c r="P54" s="1150"/>
      <c r="Q54" s="1150"/>
      <c r="R54" s="1199"/>
    </row>
    <row r="55" spans="2:18">
      <c r="C55" s="1134"/>
      <c r="D55" s="1147"/>
      <c r="E55" s="1151"/>
      <c r="F55" s="1152"/>
      <c r="G55" s="1152"/>
      <c r="H55" s="1152"/>
      <c r="I55" s="1152"/>
      <c r="J55" s="1152"/>
      <c r="K55" s="1152"/>
      <c r="L55" s="1152"/>
      <c r="M55" s="1152"/>
      <c r="N55" s="1152"/>
      <c r="O55" s="1152"/>
      <c r="P55" s="1152"/>
      <c r="Q55" s="1152"/>
      <c r="R55" s="1199"/>
    </row>
    <row r="56" spans="2:18" ht="15.75" thickBot="1">
      <c r="C56" s="1134"/>
      <c r="D56" s="1148"/>
      <c r="E56" s="1130"/>
      <c r="F56" s="1131"/>
      <c r="G56" s="1131"/>
      <c r="H56" s="1131"/>
      <c r="I56" s="1131"/>
      <c r="J56" s="1131"/>
      <c r="K56" s="1131"/>
      <c r="L56" s="1131"/>
      <c r="M56" s="1131"/>
      <c r="N56" s="1131"/>
      <c r="O56" s="1131"/>
      <c r="P56" s="1131"/>
      <c r="Q56" s="1132"/>
      <c r="R56" s="1199"/>
    </row>
    <row r="57" spans="2:18">
      <c r="C57" s="1134"/>
      <c r="D57" s="1146" t="s">
        <v>710</v>
      </c>
      <c r="E57" s="1157"/>
      <c r="F57" s="1183"/>
      <c r="G57" s="1183"/>
      <c r="H57" s="1183"/>
      <c r="I57" s="1183"/>
      <c r="J57" s="1183"/>
      <c r="K57" s="1183"/>
      <c r="L57" s="1183"/>
      <c r="M57" s="1183"/>
      <c r="N57" s="1183"/>
      <c r="O57" s="1183"/>
      <c r="P57" s="1183"/>
      <c r="Q57" s="1159"/>
      <c r="R57" s="1199"/>
    </row>
    <row r="58" spans="2:18">
      <c r="C58" s="1134"/>
      <c r="D58" s="1147"/>
      <c r="E58" s="1130"/>
      <c r="F58" s="1131"/>
      <c r="G58" s="1131"/>
      <c r="H58" s="1131"/>
      <c r="I58" s="1131"/>
      <c r="J58" s="1131"/>
      <c r="K58" s="1131"/>
      <c r="L58" s="1131"/>
      <c r="M58" s="1131"/>
      <c r="N58" s="1131"/>
      <c r="O58" s="1131"/>
      <c r="P58" s="1131"/>
      <c r="Q58" s="1132"/>
      <c r="R58" s="1199"/>
    </row>
    <row r="59" spans="2:18" ht="15.75" thickBot="1">
      <c r="C59" s="1134"/>
      <c r="D59" s="1148"/>
      <c r="E59" s="1160"/>
      <c r="F59" s="1161"/>
      <c r="G59" s="1161"/>
      <c r="H59" s="1161"/>
      <c r="I59" s="1161"/>
      <c r="J59" s="1161"/>
      <c r="K59" s="1161"/>
      <c r="L59" s="1161"/>
      <c r="M59" s="1161"/>
      <c r="N59" s="1161"/>
      <c r="O59" s="1161"/>
      <c r="P59" s="1161"/>
      <c r="Q59" s="1162"/>
      <c r="R59" s="1199"/>
    </row>
    <row r="60" spans="2:18">
      <c r="C60" s="1134"/>
      <c r="D60" s="1146" t="s">
        <v>710</v>
      </c>
      <c r="E60" s="1167" t="s">
        <v>821</v>
      </c>
      <c r="F60" s="1184"/>
      <c r="G60" s="1184"/>
      <c r="H60" s="1184"/>
      <c r="I60" s="1184"/>
      <c r="J60" s="1184"/>
      <c r="K60" s="1184"/>
      <c r="L60" s="1184"/>
      <c r="M60" s="1184"/>
      <c r="N60" s="1184"/>
      <c r="O60" s="1184"/>
      <c r="P60" s="1184"/>
      <c r="Q60" s="1185"/>
      <c r="R60" s="1199"/>
    </row>
    <row r="61" spans="2:18">
      <c r="C61" s="1134"/>
      <c r="D61" s="1147"/>
      <c r="E61" s="1186"/>
      <c r="F61" s="1187"/>
      <c r="G61" s="1187"/>
      <c r="H61" s="1187"/>
      <c r="I61" s="1187"/>
      <c r="J61" s="1187"/>
      <c r="K61" s="1187"/>
      <c r="L61" s="1187"/>
      <c r="M61" s="1187"/>
      <c r="N61" s="1187"/>
      <c r="O61" s="1187"/>
      <c r="P61" s="1187"/>
      <c r="Q61" s="1188"/>
      <c r="R61" s="1199"/>
    </row>
    <row r="62" spans="2:18" ht="15.75" thickBot="1">
      <c r="C62" s="1135"/>
      <c r="D62" s="1148"/>
      <c r="E62" s="1189"/>
      <c r="F62" s="1190"/>
      <c r="G62" s="1190"/>
      <c r="H62" s="1190"/>
      <c r="I62" s="1190"/>
      <c r="J62" s="1190"/>
      <c r="K62" s="1190"/>
      <c r="L62" s="1190"/>
      <c r="M62" s="1190"/>
      <c r="N62" s="1190"/>
      <c r="O62" s="1190"/>
      <c r="P62" s="1190"/>
      <c r="Q62" s="1191"/>
      <c r="R62" s="1200"/>
    </row>
    <row r="64" spans="2:18" ht="23.25">
      <c r="B64" s="187"/>
      <c r="C64" s="1182" t="s">
        <v>708</v>
      </c>
      <c r="D64" s="1182"/>
      <c r="E64" s="1182"/>
      <c r="F64" s="1182"/>
      <c r="G64" s="1182"/>
      <c r="H64" s="1182"/>
      <c r="I64" s="1182"/>
      <c r="J64" s="1182"/>
      <c r="K64" s="1182"/>
      <c r="L64" s="1182"/>
      <c r="M64" s="1182"/>
      <c r="N64" s="1182"/>
      <c r="O64" s="1182"/>
      <c r="P64" s="1182"/>
      <c r="Q64" s="1182"/>
      <c r="R64" s="1182"/>
    </row>
    <row r="66" spans="2:18" ht="15.75" thickBot="1"/>
    <row r="67" spans="2:18" ht="15" customHeight="1">
      <c r="B67" s="882" t="s">
        <v>726</v>
      </c>
      <c r="C67" s="882" t="s">
        <v>7</v>
      </c>
      <c r="D67" s="1216" t="s">
        <v>710</v>
      </c>
      <c r="E67" s="1083" t="s">
        <v>728</v>
      </c>
      <c r="F67" s="1084"/>
      <c r="G67" s="1084"/>
      <c r="H67" s="1084"/>
      <c r="I67" s="1084"/>
      <c r="J67" s="1084"/>
      <c r="K67" s="1084"/>
      <c r="L67" s="1084"/>
      <c r="M67" s="1084"/>
      <c r="N67" s="1084"/>
      <c r="O67" s="1084"/>
      <c r="P67" s="1084"/>
      <c r="Q67" s="1085"/>
      <c r="R67" s="1219" t="s">
        <v>743</v>
      </c>
    </row>
    <row r="68" spans="2:18">
      <c r="B68" s="883"/>
      <c r="C68" s="883"/>
      <c r="D68" s="1217"/>
      <c r="E68" s="1086"/>
      <c r="F68" s="1104"/>
      <c r="G68" s="1104"/>
      <c r="H68" s="1104"/>
      <c r="I68" s="1104"/>
      <c r="J68" s="1104"/>
      <c r="K68" s="1104"/>
      <c r="L68" s="1104"/>
      <c r="M68" s="1104"/>
      <c r="N68" s="1104"/>
      <c r="O68" s="1104"/>
      <c r="P68" s="1104"/>
      <c r="Q68" s="1088"/>
      <c r="R68" s="1220"/>
    </row>
    <row r="69" spans="2:18" ht="15.75" thickBot="1">
      <c r="B69" s="883"/>
      <c r="C69" s="883"/>
      <c r="D69" s="1218"/>
      <c r="E69" s="1089"/>
      <c r="F69" s="1090"/>
      <c r="G69" s="1090"/>
      <c r="H69" s="1090"/>
      <c r="I69" s="1090"/>
      <c r="J69" s="1090"/>
      <c r="K69" s="1090"/>
      <c r="L69" s="1090"/>
      <c r="M69" s="1090"/>
      <c r="N69" s="1090"/>
      <c r="O69" s="1090"/>
      <c r="P69" s="1090"/>
      <c r="Q69" s="1091"/>
      <c r="R69" s="1220"/>
    </row>
    <row r="70" spans="2:18">
      <c r="B70" s="883"/>
      <c r="C70" s="883"/>
      <c r="D70" s="1216" t="s">
        <v>710</v>
      </c>
      <c r="E70" s="1083" t="s">
        <v>729</v>
      </c>
      <c r="F70" s="1084"/>
      <c r="G70" s="1084"/>
      <c r="H70" s="1084"/>
      <c r="I70" s="1084"/>
      <c r="J70" s="1084"/>
      <c r="K70" s="1084"/>
      <c r="L70" s="1084"/>
      <c r="M70" s="1084"/>
      <c r="N70" s="1084"/>
      <c r="O70" s="1084"/>
      <c r="P70" s="1084"/>
      <c r="Q70" s="1085"/>
      <c r="R70" s="1220"/>
    </row>
    <row r="71" spans="2:18">
      <c r="B71" s="883"/>
      <c r="C71" s="883"/>
      <c r="D71" s="1217"/>
      <c r="E71" s="1086"/>
      <c r="F71" s="1104"/>
      <c r="G71" s="1104"/>
      <c r="H71" s="1104"/>
      <c r="I71" s="1104"/>
      <c r="J71" s="1104"/>
      <c r="K71" s="1104"/>
      <c r="L71" s="1104"/>
      <c r="M71" s="1104"/>
      <c r="N71" s="1104"/>
      <c r="O71" s="1104"/>
      <c r="P71" s="1104"/>
      <c r="Q71" s="1088"/>
      <c r="R71" s="1220"/>
    </row>
    <row r="72" spans="2:18" ht="15.75" thickBot="1">
      <c r="B72" s="883"/>
      <c r="C72" s="883"/>
      <c r="D72" s="1218"/>
      <c r="E72" s="1089"/>
      <c r="F72" s="1090"/>
      <c r="G72" s="1090"/>
      <c r="H72" s="1090"/>
      <c r="I72" s="1090"/>
      <c r="J72" s="1090"/>
      <c r="K72" s="1090"/>
      <c r="L72" s="1090"/>
      <c r="M72" s="1090"/>
      <c r="N72" s="1090"/>
      <c r="O72" s="1090"/>
      <c r="P72" s="1090"/>
      <c r="Q72" s="1091"/>
      <c r="R72" s="1220"/>
    </row>
    <row r="73" spans="2:18">
      <c r="B73" s="883"/>
      <c r="C73" s="883"/>
      <c r="D73" s="1216" t="s">
        <v>710</v>
      </c>
      <c r="E73" s="1092" t="s">
        <v>764</v>
      </c>
      <c r="F73" s="1093"/>
      <c r="G73" s="1093"/>
      <c r="H73" s="1093"/>
      <c r="I73" s="1093"/>
      <c r="J73" s="1093"/>
      <c r="K73" s="1093"/>
      <c r="L73" s="1093"/>
      <c r="M73" s="1093"/>
      <c r="N73" s="1093"/>
      <c r="O73" s="1093"/>
      <c r="P73" s="1093"/>
      <c r="Q73" s="1094"/>
      <c r="R73" s="1220"/>
    </row>
    <row r="74" spans="2:18" ht="15" customHeight="1">
      <c r="B74" s="883"/>
      <c r="C74" s="883"/>
      <c r="D74" s="1217"/>
      <c r="E74" s="1095"/>
      <c r="F74" s="1108"/>
      <c r="G74" s="1108"/>
      <c r="H74" s="1108"/>
      <c r="I74" s="1108"/>
      <c r="J74" s="1108"/>
      <c r="K74" s="1108"/>
      <c r="L74" s="1108"/>
      <c r="M74" s="1108"/>
      <c r="N74" s="1108"/>
      <c r="O74" s="1108"/>
      <c r="P74" s="1108"/>
      <c r="Q74" s="1097"/>
      <c r="R74" s="1220"/>
    </row>
    <row r="75" spans="2:18" ht="15.75" thickBot="1">
      <c r="B75" s="884"/>
      <c r="C75" s="884"/>
      <c r="D75" s="1218"/>
      <c r="E75" s="1098"/>
      <c r="F75" s="1099"/>
      <c r="G75" s="1099"/>
      <c r="H75" s="1099"/>
      <c r="I75" s="1099"/>
      <c r="J75" s="1099"/>
      <c r="K75" s="1099"/>
      <c r="L75" s="1099"/>
      <c r="M75" s="1099"/>
      <c r="N75" s="1099"/>
      <c r="O75" s="1099"/>
      <c r="P75" s="1099"/>
      <c r="Q75" s="1100"/>
      <c r="R75" s="1220"/>
    </row>
    <row r="76" spans="2:18" ht="15" customHeight="1">
      <c r="C76" s="1109" t="s">
        <v>8</v>
      </c>
      <c r="D76" s="1112" t="s">
        <v>710</v>
      </c>
      <c r="E76" s="1115"/>
      <c r="F76" s="1116"/>
      <c r="G76" s="1116"/>
      <c r="H76" s="1116"/>
      <c r="I76" s="1116"/>
      <c r="J76" s="1116"/>
      <c r="K76" s="1116"/>
      <c r="L76" s="1116"/>
      <c r="M76" s="1116"/>
      <c r="N76" s="1116"/>
      <c r="O76" s="1116"/>
      <c r="P76" s="1116"/>
      <c r="Q76" s="1117"/>
      <c r="R76" s="1220"/>
    </row>
    <row r="77" spans="2:18">
      <c r="C77" s="1110"/>
      <c r="D77" s="1113"/>
      <c r="E77" s="1074"/>
      <c r="F77" s="1075"/>
      <c r="G77" s="1075"/>
      <c r="H77" s="1075"/>
      <c r="I77" s="1075"/>
      <c r="J77" s="1075"/>
      <c r="K77" s="1075"/>
      <c r="L77" s="1075"/>
      <c r="M77" s="1075"/>
      <c r="N77" s="1075"/>
      <c r="O77" s="1075"/>
      <c r="P77" s="1075"/>
      <c r="Q77" s="1076"/>
      <c r="R77" s="1220"/>
    </row>
    <row r="78" spans="2:18" ht="15.75" thickBot="1">
      <c r="C78" s="1110"/>
      <c r="D78" s="1114"/>
      <c r="E78" s="1143"/>
      <c r="F78" s="1144"/>
      <c r="G78" s="1144"/>
      <c r="H78" s="1144"/>
      <c r="I78" s="1144"/>
      <c r="J78" s="1144"/>
      <c r="K78" s="1144"/>
      <c r="L78" s="1144"/>
      <c r="M78" s="1144"/>
      <c r="N78" s="1144"/>
      <c r="O78" s="1144"/>
      <c r="P78" s="1144"/>
      <c r="Q78" s="1145"/>
      <c r="R78" s="1220"/>
    </row>
    <row r="79" spans="2:18">
      <c r="C79" s="1110"/>
      <c r="D79" s="1112" t="s">
        <v>710</v>
      </c>
      <c r="E79" s="1074"/>
      <c r="F79" s="1075"/>
      <c r="G79" s="1075"/>
      <c r="H79" s="1075"/>
      <c r="I79" s="1075"/>
      <c r="J79" s="1075"/>
      <c r="K79" s="1075"/>
      <c r="L79" s="1075"/>
      <c r="M79" s="1075"/>
      <c r="N79" s="1075"/>
      <c r="O79" s="1075"/>
      <c r="P79" s="1075"/>
      <c r="Q79" s="1076"/>
      <c r="R79" s="1220"/>
    </row>
    <row r="80" spans="2:18">
      <c r="C80" s="1110"/>
      <c r="D80" s="1113"/>
      <c r="E80" s="1143"/>
      <c r="F80" s="1144"/>
      <c r="G80" s="1144"/>
      <c r="H80" s="1144"/>
      <c r="I80" s="1144"/>
      <c r="J80" s="1144"/>
      <c r="K80" s="1144"/>
      <c r="L80" s="1144"/>
      <c r="M80" s="1144"/>
      <c r="N80" s="1144"/>
      <c r="O80" s="1144"/>
      <c r="P80" s="1144"/>
      <c r="Q80" s="1145"/>
      <c r="R80" s="1220"/>
    </row>
    <row r="81" spans="2:18" ht="15.75" thickBot="1">
      <c r="C81" s="1110"/>
      <c r="D81" s="1114"/>
      <c r="E81" s="1118"/>
      <c r="F81" s="1119"/>
      <c r="G81" s="1119"/>
      <c r="H81" s="1119"/>
      <c r="I81" s="1119"/>
      <c r="J81" s="1119"/>
      <c r="K81" s="1119"/>
      <c r="L81" s="1119"/>
      <c r="M81" s="1119"/>
      <c r="N81" s="1119"/>
      <c r="O81" s="1119"/>
      <c r="P81" s="1119"/>
      <c r="Q81" s="1120"/>
      <c r="R81" s="1220"/>
    </row>
    <row r="82" spans="2:18">
      <c r="C82" s="1110"/>
      <c r="D82" s="1112" t="s">
        <v>710</v>
      </c>
      <c r="E82" s="1121"/>
      <c r="F82" s="1122"/>
      <c r="G82" s="1122"/>
      <c r="H82" s="1122"/>
      <c r="I82" s="1122"/>
      <c r="J82" s="1122"/>
      <c r="K82" s="1122"/>
      <c r="L82" s="1122"/>
      <c r="M82" s="1122"/>
      <c r="N82" s="1122"/>
      <c r="O82" s="1122"/>
      <c r="P82" s="1122"/>
      <c r="Q82" s="1123"/>
      <c r="R82" s="1220"/>
    </row>
    <row r="83" spans="2:18">
      <c r="C83" s="1110"/>
      <c r="D83" s="1113"/>
      <c r="E83" s="1124"/>
      <c r="F83" s="1125"/>
      <c r="G83" s="1125"/>
      <c r="H83" s="1125"/>
      <c r="I83" s="1125"/>
      <c r="J83" s="1125"/>
      <c r="K83" s="1125"/>
      <c r="L83" s="1125"/>
      <c r="M83" s="1125"/>
      <c r="N83" s="1125"/>
      <c r="O83" s="1125"/>
      <c r="P83" s="1125"/>
      <c r="Q83" s="1126"/>
      <c r="R83" s="1220"/>
    </row>
    <row r="84" spans="2:18" ht="15.75" thickBot="1">
      <c r="C84" s="1111"/>
      <c r="D84" s="1114"/>
      <c r="E84" s="1127"/>
      <c r="F84" s="1128"/>
      <c r="G84" s="1128"/>
      <c r="H84" s="1128"/>
      <c r="I84" s="1128"/>
      <c r="J84" s="1128"/>
      <c r="K84" s="1128"/>
      <c r="L84" s="1128"/>
      <c r="M84" s="1128"/>
      <c r="N84" s="1128"/>
      <c r="O84" s="1128"/>
      <c r="P84" s="1128"/>
      <c r="Q84" s="1129"/>
      <c r="R84" s="1220"/>
    </row>
    <row r="85" spans="2:18" ht="15" customHeight="1">
      <c r="C85" s="1133" t="s">
        <v>9</v>
      </c>
      <c r="D85" s="1146" t="s">
        <v>710</v>
      </c>
      <c r="E85" s="1149"/>
      <c r="F85" s="1150"/>
      <c r="G85" s="1150"/>
      <c r="H85" s="1150"/>
      <c r="I85" s="1150"/>
      <c r="J85" s="1150"/>
      <c r="K85" s="1150"/>
      <c r="L85" s="1150"/>
      <c r="M85" s="1150"/>
      <c r="N85" s="1150"/>
      <c r="O85" s="1150"/>
      <c r="P85" s="1150"/>
      <c r="Q85" s="1150"/>
      <c r="R85" s="1220"/>
    </row>
    <row r="86" spans="2:18">
      <c r="C86" s="1134"/>
      <c r="D86" s="1147"/>
      <c r="E86" s="1151"/>
      <c r="F86" s="1152"/>
      <c r="G86" s="1152"/>
      <c r="H86" s="1152"/>
      <c r="I86" s="1152"/>
      <c r="J86" s="1152"/>
      <c r="K86" s="1152"/>
      <c r="L86" s="1152"/>
      <c r="M86" s="1152"/>
      <c r="N86" s="1152"/>
      <c r="O86" s="1152"/>
      <c r="P86" s="1152"/>
      <c r="Q86" s="1152"/>
      <c r="R86" s="1220"/>
    </row>
    <row r="87" spans="2:18" ht="15.75" thickBot="1">
      <c r="C87" s="1134"/>
      <c r="D87" s="1148"/>
      <c r="E87" s="1130"/>
      <c r="F87" s="1131"/>
      <c r="G87" s="1131"/>
      <c r="H87" s="1131"/>
      <c r="I87" s="1131"/>
      <c r="J87" s="1131"/>
      <c r="K87" s="1131"/>
      <c r="L87" s="1131"/>
      <c r="M87" s="1131"/>
      <c r="N87" s="1131"/>
      <c r="O87" s="1131"/>
      <c r="P87" s="1131"/>
      <c r="Q87" s="1132"/>
      <c r="R87" s="1220"/>
    </row>
    <row r="88" spans="2:18">
      <c r="C88" s="1134"/>
      <c r="D88" s="1146" t="s">
        <v>710</v>
      </c>
      <c r="E88" s="1157"/>
      <c r="F88" s="1183"/>
      <c r="G88" s="1183"/>
      <c r="H88" s="1183"/>
      <c r="I88" s="1183"/>
      <c r="J88" s="1183"/>
      <c r="K88" s="1183"/>
      <c r="L88" s="1183"/>
      <c r="M88" s="1183"/>
      <c r="N88" s="1183"/>
      <c r="O88" s="1183"/>
      <c r="P88" s="1183"/>
      <c r="Q88" s="1159"/>
      <c r="R88" s="1220"/>
    </row>
    <row r="89" spans="2:18">
      <c r="C89" s="1134"/>
      <c r="D89" s="1147"/>
      <c r="E89" s="1130"/>
      <c r="F89" s="1131"/>
      <c r="G89" s="1131"/>
      <c r="H89" s="1131"/>
      <c r="I89" s="1131"/>
      <c r="J89" s="1131"/>
      <c r="K89" s="1131"/>
      <c r="L89" s="1131"/>
      <c r="M89" s="1131"/>
      <c r="N89" s="1131"/>
      <c r="O89" s="1131"/>
      <c r="P89" s="1131"/>
      <c r="Q89" s="1132"/>
      <c r="R89" s="1220"/>
    </row>
    <row r="90" spans="2:18" ht="15.75" thickBot="1">
      <c r="C90" s="1134"/>
      <c r="D90" s="1148"/>
      <c r="E90" s="1160"/>
      <c r="F90" s="1161"/>
      <c r="G90" s="1161"/>
      <c r="H90" s="1161"/>
      <c r="I90" s="1161"/>
      <c r="J90" s="1161"/>
      <c r="K90" s="1161"/>
      <c r="L90" s="1161"/>
      <c r="M90" s="1161"/>
      <c r="N90" s="1161"/>
      <c r="O90" s="1161"/>
      <c r="P90" s="1161"/>
      <c r="Q90" s="1162"/>
      <c r="R90" s="1220"/>
    </row>
    <row r="91" spans="2:18">
      <c r="C91" s="1134"/>
      <c r="D91" s="1146" t="s">
        <v>710</v>
      </c>
      <c r="E91" s="1167"/>
      <c r="F91" s="1184"/>
      <c r="G91" s="1184"/>
      <c r="H91" s="1184"/>
      <c r="I91" s="1184"/>
      <c r="J91" s="1184"/>
      <c r="K91" s="1184"/>
      <c r="L91" s="1184"/>
      <c r="M91" s="1184"/>
      <c r="N91" s="1184"/>
      <c r="O91" s="1184"/>
      <c r="P91" s="1184"/>
      <c r="Q91" s="1185"/>
      <c r="R91" s="1220"/>
    </row>
    <row r="92" spans="2:18">
      <c r="C92" s="1134"/>
      <c r="D92" s="1147"/>
      <c r="E92" s="1186"/>
      <c r="F92" s="1187"/>
      <c r="G92" s="1187"/>
      <c r="H92" s="1187"/>
      <c r="I92" s="1187"/>
      <c r="J92" s="1187"/>
      <c r="K92" s="1187"/>
      <c r="L92" s="1187"/>
      <c r="M92" s="1187"/>
      <c r="N92" s="1187"/>
      <c r="O92" s="1187"/>
      <c r="P92" s="1187"/>
      <c r="Q92" s="1188"/>
      <c r="R92" s="1220"/>
    </row>
    <row r="93" spans="2:18" ht="15.75" thickBot="1">
      <c r="C93" s="1135"/>
      <c r="D93" s="1148"/>
      <c r="E93" s="1189"/>
      <c r="F93" s="1190"/>
      <c r="G93" s="1190"/>
      <c r="H93" s="1190"/>
      <c r="I93" s="1190"/>
      <c r="J93" s="1190"/>
      <c r="K93" s="1190"/>
      <c r="L93" s="1190"/>
      <c r="M93" s="1190"/>
      <c r="N93" s="1190"/>
      <c r="O93" s="1190"/>
      <c r="P93" s="1190"/>
      <c r="Q93" s="1191"/>
      <c r="R93" s="1221"/>
    </row>
    <row r="96" spans="2:18" ht="23.25">
      <c r="B96" s="187"/>
      <c r="C96" s="1182" t="s">
        <v>708</v>
      </c>
      <c r="D96" s="1182"/>
      <c r="E96" s="1182"/>
      <c r="F96" s="1182"/>
      <c r="G96" s="1182"/>
      <c r="H96" s="1182"/>
      <c r="I96" s="1182"/>
      <c r="J96" s="1182"/>
      <c r="K96" s="1182"/>
      <c r="L96" s="1182"/>
      <c r="M96" s="1182"/>
      <c r="N96" s="1182"/>
      <c r="O96" s="1182"/>
      <c r="P96" s="1182"/>
      <c r="Q96" s="1182"/>
      <c r="R96" s="1182"/>
    </row>
    <row r="98" spans="2:18" ht="15.75" thickBot="1"/>
    <row r="99" spans="2:18" ht="15" customHeight="1">
      <c r="B99" s="787" t="s">
        <v>743</v>
      </c>
      <c r="C99" s="787" t="s">
        <v>7</v>
      </c>
      <c r="D99" s="1176" t="s">
        <v>710</v>
      </c>
      <c r="E99" s="1083" t="s">
        <v>728</v>
      </c>
      <c r="F99" s="1084"/>
      <c r="G99" s="1084"/>
      <c r="H99" s="1084"/>
      <c r="I99" s="1084"/>
      <c r="J99" s="1084"/>
      <c r="K99" s="1084"/>
      <c r="L99" s="1084"/>
      <c r="M99" s="1084"/>
      <c r="N99" s="1084"/>
      <c r="O99" s="1084"/>
      <c r="P99" s="1084"/>
      <c r="Q99" s="1085"/>
      <c r="R99" s="1179" t="s">
        <v>744</v>
      </c>
    </row>
    <row r="100" spans="2:18">
      <c r="B100" s="788"/>
      <c r="C100" s="788"/>
      <c r="D100" s="1177"/>
      <c r="E100" s="1086"/>
      <c r="F100" s="1104"/>
      <c r="G100" s="1104"/>
      <c r="H100" s="1104"/>
      <c r="I100" s="1104"/>
      <c r="J100" s="1104"/>
      <c r="K100" s="1104"/>
      <c r="L100" s="1104"/>
      <c r="M100" s="1104"/>
      <c r="N100" s="1104"/>
      <c r="O100" s="1104"/>
      <c r="P100" s="1104"/>
      <c r="Q100" s="1088"/>
      <c r="R100" s="1180"/>
    </row>
    <row r="101" spans="2:18" ht="15.75" thickBot="1">
      <c r="B101" s="788"/>
      <c r="C101" s="788"/>
      <c r="D101" s="1178"/>
      <c r="E101" s="1089"/>
      <c r="F101" s="1090"/>
      <c r="G101" s="1090"/>
      <c r="H101" s="1090"/>
      <c r="I101" s="1090"/>
      <c r="J101" s="1090"/>
      <c r="K101" s="1090"/>
      <c r="L101" s="1090"/>
      <c r="M101" s="1090"/>
      <c r="N101" s="1090"/>
      <c r="O101" s="1090"/>
      <c r="P101" s="1090"/>
      <c r="Q101" s="1091"/>
      <c r="R101" s="1180"/>
    </row>
    <row r="102" spans="2:18">
      <c r="B102" s="788"/>
      <c r="C102" s="788"/>
      <c r="D102" s="1176" t="s">
        <v>710</v>
      </c>
      <c r="E102" s="1083" t="s">
        <v>729</v>
      </c>
      <c r="F102" s="1084"/>
      <c r="G102" s="1084"/>
      <c r="H102" s="1084"/>
      <c r="I102" s="1084"/>
      <c r="J102" s="1084"/>
      <c r="K102" s="1084"/>
      <c r="L102" s="1084"/>
      <c r="M102" s="1084"/>
      <c r="N102" s="1084"/>
      <c r="O102" s="1084"/>
      <c r="P102" s="1084"/>
      <c r="Q102" s="1085"/>
      <c r="R102" s="1180"/>
    </row>
    <row r="103" spans="2:18">
      <c r="B103" s="788"/>
      <c r="C103" s="788"/>
      <c r="D103" s="1177"/>
      <c r="E103" s="1086"/>
      <c r="F103" s="1104"/>
      <c r="G103" s="1104"/>
      <c r="H103" s="1104"/>
      <c r="I103" s="1104"/>
      <c r="J103" s="1104"/>
      <c r="K103" s="1104"/>
      <c r="L103" s="1104"/>
      <c r="M103" s="1104"/>
      <c r="N103" s="1104"/>
      <c r="O103" s="1104"/>
      <c r="P103" s="1104"/>
      <c r="Q103" s="1088"/>
      <c r="R103" s="1180"/>
    </row>
    <row r="104" spans="2:18" ht="15.75" thickBot="1">
      <c r="B104" s="788"/>
      <c r="C104" s="788"/>
      <c r="D104" s="1178"/>
      <c r="E104" s="1089"/>
      <c r="F104" s="1090"/>
      <c r="G104" s="1090"/>
      <c r="H104" s="1090"/>
      <c r="I104" s="1090"/>
      <c r="J104" s="1090"/>
      <c r="K104" s="1090"/>
      <c r="L104" s="1090"/>
      <c r="M104" s="1090"/>
      <c r="N104" s="1090"/>
      <c r="O104" s="1090"/>
      <c r="P104" s="1090"/>
      <c r="Q104" s="1091"/>
      <c r="R104" s="1180"/>
    </row>
    <row r="105" spans="2:18">
      <c r="B105" s="788"/>
      <c r="C105" s="788"/>
      <c r="D105" s="1176" t="s">
        <v>710</v>
      </c>
      <c r="E105" s="1092" t="s">
        <v>764</v>
      </c>
      <c r="F105" s="1093"/>
      <c r="G105" s="1093"/>
      <c r="H105" s="1093"/>
      <c r="I105" s="1093"/>
      <c r="J105" s="1093"/>
      <c r="K105" s="1093"/>
      <c r="L105" s="1093"/>
      <c r="M105" s="1093"/>
      <c r="N105" s="1093"/>
      <c r="O105" s="1093"/>
      <c r="P105" s="1093"/>
      <c r="Q105" s="1094"/>
      <c r="R105" s="1180"/>
    </row>
    <row r="106" spans="2:18" ht="15" customHeight="1">
      <c r="B106" s="788"/>
      <c r="C106" s="788"/>
      <c r="D106" s="1177"/>
      <c r="E106" s="1095"/>
      <c r="F106" s="1108"/>
      <c r="G106" s="1108"/>
      <c r="H106" s="1108"/>
      <c r="I106" s="1108"/>
      <c r="J106" s="1108"/>
      <c r="K106" s="1108"/>
      <c r="L106" s="1108"/>
      <c r="M106" s="1108"/>
      <c r="N106" s="1108"/>
      <c r="O106" s="1108"/>
      <c r="P106" s="1108"/>
      <c r="Q106" s="1097"/>
      <c r="R106" s="1180"/>
    </row>
    <row r="107" spans="2:18" ht="15.75" thickBot="1">
      <c r="B107" s="789"/>
      <c r="C107" s="789"/>
      <c r="D107" s="1178"/>
      <c r="E107" s="1098"/>
      <c r="F107" s="1099"/>
      <c r="G107" s="1099"/>
      <c r="H107" s="1099"/>
      <c r="I107" s="1099"/>
      <c r="J107" s="1099"/>
      <c r="K107" s="1099"/>
      <c r="L107" s="1099"/>
      <c r="M107" s="1099"/>
      <c r="N107" s="1099"/>
      <c r="O107" s="1099"/>
      <c r="P107" s="1099"/>
      <c r="Q107" s="1100"/>
      <c r="R107" s="1180"/>
    </row>
    <row r="108" spans="2:18" ht="15" customHeight="1">
      <c r="C108" s="1109" t="s">
        <v>8</v>
      </c>
      <c r="D108" s="1112" t="s">
        <v>710</v>
      </c>
      <c r="E108" s="1115"/>
      <c r="F108" s="1116"/>
      <c r="G108" s="1116"/>
      <c r="H108" s="1116"/>
      <c r="I108" s="1116"/>
      <c r="J108" s="1116"/>
      <c r="K108" s="1116"/>
      <c r="L108" s="1116"/>
      <c r="M108" s="1116"/>
      <c r="N108" s="1116"/>
      <c r="O108" s="1116"/>
      <c r="P108" s="1116"/>
      <c r="Q108" s="1117"/>
      <c r="R108" s="1180"/>
    </row>
    <row r="109" spans="2:18">
      <c r="C109" s="1110"/>
      <c r="D109" s="1113"/>
      <c r="E109" s="1074"/>
      <c r="F109" s="1075"/>
      <c r="G109" s="1075"/>
      <c r="H109" s="1075"/>
      <c r="I109" s="1075"/>
      <c r="J109" s="1075"/>
      <c r="K109" s="1075"/>
      <c r="L109" s="1075"/>
      <c r="M109" s="1075"/>
      <c r="N109" s="1075"/>
      <c r="O109" s="1075"/>
      <c r="P109" s="1075"/>
      <c r="Q109" s="1076"/>
      <c r="R109" s="1180"/>
    </row>
    <row r="110" spans="2:18" ht="15.75" thickBot="1">
      <c r="C110" s="1110"/>
      <c r="D110" s="1114"/>
      <c r="E110" s="1143"/>
      <c r="F110" s="1144"/>
      <c r="G110" s="1144"/>
      <c r="H110" s="1144"/>
      <c r="I110" s="1144"/>
      <c r="J110" s="1144"/>
      <c r="K110" s="1144"/>
      <c r="L110" s="1144"/>
      <c r="M110" s="1144"/>
      <c r="N110" s="1144"/>
      <c r="O110" s="1144"/>
      <c r="P110" s="1144"/>
      <c r="Q110" s="1145"/>
      <c r="R110" s="1180"/>
    </row>
    <row r="111" spans="2:18">
      <c r="C111" s="1110"/>
      <c r="D111" s="1112" t="s">
        <v>710</v>
      </c>
      <c r="E111" s="1074"/>
      <c r="F111" s="1075"/>
      <c r="G111" s="1075"/>
      <c r="H111" s="1075"/>
      <c r="I111" s="1075"/>
      <c r="J111" s="1075"/>
      <c r="K111" s="1075"/>
      <c r="L111" s="1075"/>
      <c r="M111" s="1075"/>
      <c r="N111" s="1075"/>
      <c r="O111" s="1075"/>
      <c r="P111" s="1075"/>
      <c r="Q111" s="1076"/>
      <c r="R111" s="1180"/>
    </row>
    <row r="112" spans="2:18">
      <c r="C112" s="1110"/>
      <c r="D112" s="1113"/>
      <c r="E112" s="1143"/>
      <c r="F112" s="1144"/>
      <c r="G112" s="1144"/>
      <c r="H112" s="1144"/>
      <c r="I112" s="1144"/>
      <c r="J112" s="1144"/>
      <c r="K112" s="1144"/>
      <c r="L112" s="1144"/>
      <c r="M112" s="1144"/>
      <c r="N112" s="1144"/>
      <c r="O112" s="1144"/>
      <c r="P112" s="1144"/>
      <c r="Q112" s="1145"/>
      <c r="R112" s="1180"/>
    </row>
    <row r="113" spans="2:18" ht="15.75" thickBot="1">
      <c r="C113" s="1110"/>
      <c r="D113" s="1114"/>
      <c r="E113" s="1118"/>
      <c r="F113" s="1119"/>
      <c r="G113" s="1119"/>
      <c r="H113" s="1119"/>
      <c r="I113" s="1119"/>
      <c r="J113" s="1119"/>
      <c r="K113" s="1119"/>
      <c r="L113" s="1119"/>
      <c r="M113" s="1119"/>
      <c r="N113" s="1119"/>
      <c r="O113" s="1119"/>
      <c r="P113" s="1119"/>
      <c r="Q113" s="1120"/>
      <c r="R113" s="1180"/>
    </row>
    <row r="114" spans="2:18">
      <c r="C114" s="1110"/>
      <c r="D114" s="1112" t="s">
        <v>710</v>
      </c>
      <c r="E114" s="1121"/>
      <c r="F114" s="1122"/>
      <c r="G114" s="1122"/>
      <c r="H114" s="1122"/>
      <c r="I114" s="1122"/>
      <c r="J114" s="1122"/>
      <c r="K114" s="1122"/>
      <c r="L114" s="1122"/>
      <c r="M114" s="1122"/>
      <c r="N114" s="1122"/>
      <c r="O114" s="1122"/>
      <c r="P114" s="1122"/>
      <c r="Q114" s="1123"/>
      <c r="R114" s="1180"/>
    </row>
    <row r="115" spans="2:18">
      <c r="C115" s="1110"/>
      <c r="D115" s="1113"/>
      <c r="E115" s="1124"/>
      <c r="F115" s="1125"/>
      <c r="G115" s="1125"/>
      <c r="H115" s="1125"/>
      <c r="I115" s="1125"/>
      <c r="J115" s="1125"/>
      <c r="K115" s="1125"/>
      <c r="L115" s="1125"/>
      <c r="M115" s="1125"/>
      <c r="N115" s="1125"/>
      <c r="O115" s="1125"/>
      <c r="P115" s="1125"/>
      <c r="Q115" s="1126"/>
      <c r="R115" s="1180"/>
    </row>
    <row r="116" spans="2:18" ht="15.75" thickBot="1">
      <c r="C116" s="1111"/>
      <c r="D116" s="1114"/>
      <c r="E116" s="1127"/>
      <c r="F116" s="1128"/>
      <c r="G116" s="1128"/>
      <c r="H116" s="1128"/>
      <c r="I116" s="1128"/>
      <c r="J116" s="1128"/>
      <c r="K116" s="1128"/>
      <c r="L116" s="1128"/>
      <c r="M116" s="1128"/>
      <c r="N116" s="1128"/>
      <c r="O116" s="1128"/>
      <c r="P116" s="1128"/>
      <c r="Q116" s="1129"/>
      <c r="R116" s="1180"/>
    </row>
    <row r="117" spans="2:18" ht="15" customHeight="1">
      <c r="C117" s="1133" t="s">
        <v>9</v>
      </c>
      <c r="D117" s="1146" t="s">
        <v>710</v>
      </c>
      <c r="E117" s="1149"/>
      <c r="F117" s="1150"/>
      <c r="G117" s="1150"/>
      <c r="H117" s="1150"/>
      <c r="I117" s="1150"/>
      <c r="J117" s="1150"/>
      <c r="K117" s="1150"/>
      <c r="L117" s="1150"/>
      <c r="M117" s="1150"/>
      <c r="N117" s="1150"/>
      <c r="O117" s="1150"/>
      <c r="P117" s="1150"/>
      <c r="Q117" s="1150"/>
      <c r="R117" s="1180"/>
    </row>
    <row r="118" spans="2:18">
      <c r="C118" s="1134"/>
      <c r="D118" s="1147"/>
      <c r="E118" s="1151"/>
      <c r="F118" s="1152"/>
      <c r="G118" s="1152"/>
      <c r="H118" s="1152"/>
      <c r="I118" s="1152"/>
      <c r="J118" s="1152"/>
      <c r="K118" s="1152"/>
      <c r="L118" s="1152"/>
      <c r="M118" s="1152"/>
      <c r="N118" s="1152"/>
      <c r="O118" s="1152"/>
      <c r="P118" s="1152"/>
      <c r="Q118" s="1152"/>
      <c r="R118" s="1180"/>
    </row>
    <row r="119" spans="2:18" ht="15.75" thickBot="1">
      <c r="C119" s="1134"/>
      <c r="D119" s="1148"/>
      <c r="E119" s="1130"/>
      <c r="F119" s="1131"/>
      <c r="G119" s="1131"/>
      <c r="H119" s="1131"/>
      <c r="I119" s="1131"/>
      <c r="J119" s="1131"/>
      <c r="K119" s="1131"/>
      <c r="L119" s="1131"/>
      <c r="M119" s="1131"/>
      <c r="N119" s="1131"/>
      <c r="O119" s="1131"/>
      <c r="P119" s="1131"/>
      <c r="Q119" s="1132"/>
      <c r="R119" s="1180"/>
    </row>
    <row r="120" spans="2:18">
      <c r="C120" s="1134"/>
      <c r="D120" s="1146" t="s">
        <v>710</v>
      </c>
      <c r="E120" s="1157"/>
      <c r="F120" s="1183"/>
      <c r="G120" s="1183"/>
      <c r="H120" s="1183"/>
      <c r="I120" s="1183"/>
      <c r="J120" s="1183"/>
      <c r="K120" s="1183"/>
      <c r="L120" s="1183"/>
      <c r="M120" s="1183"/>
      <c r="N120" s="1183"/>
      <c r="O120" s="1183"/>
      <c r="P120" s="1183"/>
      <c r="Q120" s="1159"/>
      <c r="R120" s="1180"/>
    </row>
    <row r="121" spans="2:18">
      <c r="C121" s="1134"/>
      <c r="D121" s="1147"/>
      <c r="E121" s="1130"/>
      <c r="F121" s="1131"/>
      <c r="G121" s="1131"/>
      <c r="H121" s="1131"/>
      <c r="I121" s="1131"/>
      <c r="J121" s="1131"/>
      <c r="K121" s="1131"/>
      <c r="L121" s="1131"/>
      <c r="M121" s="1131"/>
      <c r="N121" s="1131"/>
      <c r="O121" s="1131"/>
      <c r="P121" s="1131"/>
      <c r="Q121" s="1132"/>
      <c r="R121" s="1180"/>
    </row>
    <row r="122" spans="2:18" ht="15.75" thickBot="1">
      <c r="C122" s="1134"/>
      <c r="D122" s="1148"/>
      <c r="E122" s="1160"/>
      <c r="F122" s="1161"/>
      <c r="G122" s="1161"/>
      <c r="H122" s="1161"/>
      <c r="I122" s="1161"/>
      <c r="J122" s="1161"/>
      <c r="K122" s="1161"/>
      <c r="L122" s="1161"/>
      <c r="M122" s="1161"/>
      <c r="N122" s="1161"/>
      <c r="O122" s="1161"/>
      <c r="P122" s="1161"/>
      <c r="Q122" s="1162"/>
      <c r="R122" s="1180"/>
    </row>
    <row r="123" spans="2:18">
      <c r="C123" s="1134"/>
      <c r="D123" s="1146" t="s">
        <v>710</v>
      </c>
      <c r="E123" s="1167"/>
      <c r="F123" s="1184"/>
      <c r="G123" s="1184"/>
      <c r="H123" s="1184"/>
      <c r="I123" s="1184"/>
      <c r="J123" s="1184"/>
      <c r="K123" s="1184"/>
      <c r="L123" s="1184"/>
      <c r="M123" s="1184"/>
      <c r="N123" s="1184"/>
      <c r="O123" s="1184"/>
      <c r="P123" s="1184"/>
      <c r="Q123" s="1185"/>
      <c r="R123" s="1180"/>
    </row>
    <row r="124" spans="2:18">
      <c r="C124" s="1134"/>
      <c r="D124" s="1147"/>
      <c r="E124" s="1186"/>
      <c r="F124" s="1187"/>
      <c r="G124" s="1187"/>
      <c r="H124" s="1187"/>
      <c r="I124" s="1187"/>
      <c r="J124" s="1187"/>
      <c r="K124" s="1187"/>
      <c r="L124" s="1187"/>
      <c r="M124" s="1187"/>
      <c r="N124" s="1187"/>
      <c r="O124" s="1187"/>
      <c r="P124" s="1187"/>
      <c r="Q124" s="1188"/>
      <c r="R124" s="1180"/>
    </row>
    <row r="125" spans="2:18" ht="15.75" thickBot="1">
      <c r="C125" s="1135"/>
      <c r="D125" s="1148"/>
      <c r="E125" s="1189"/>
      <c r="F125" s="1190"/>
      <c r="G125" s="1190"/>
      <c r="H125" s="1190"/>
      <c r="I125" s="1190"/>
      <c r="J125" s="1190"/>
      <c r="K125" s="1190"/>
      <c r="L125" s="1190"/>
      <c r="M125" s="1190"/>
      <c r="N125" s="1190"/>
      <c r="O125" s="1190"/>
      <c r="P125" s="1190"/>
      <c r="Q125" s="1191"/>
      <c r="R125" s="1181"/>
    </row>
    <row r="127" spans="2:18" ht="23.25">
      <c r="B127" s="187"/>
      <c r="C127" s="1182" t="s">
        <v>708</v>
      </c>
      <c r="D127" s="1182"/>
      <c r="E127" s="1182"/>
      <c r="F127" s="1182"/>
      <c r="G127" s="1182"/>
      <c r="H127" s="1182"/>
      <c r="I127" s="1182"/>
      <c r="J127" s="1182"/>
      <c r="K127" s="1182"/>
      <c r="L127" s="1182"/>
      <c r="M127" s="1182"/>
      <c r="N127" s="1182"/>
      <c r="O127" s="1182"/>
      <c r="P127" s="1182"/>
      <c r="Q127" s="1182"/>
      <c r="R127" s="1182"/>
    </row>
    <row r="129" spans="2:18" ht="15.75" thickBot="1"/>
    <row r="130" spans="2:18" ht="15" customHeight="1">
      <c r="B130" s="905" t="s">
        <v>744</v>
      </c>
      <c r="C130" s="905" t="s">
        <v>7</v>
      </c>
      <c r="D130" s="1240" t="s">
        <v>710</v>
      </c>
      <c r="E130" s="1083" t="s">
        <v>728</v>
      </c>
      <c r="F130" s="1084"/>
      <c r="G130" s="1084"/>
      <c r="H130" s="1084"/>
      <c r="I130" s="1084"/>
      <c r="J130" s="1084"/>
      <c r="K130" s="1084"/>
      <c r="L130" s="1084"/>
      <c r="M130" s="1084"/>
      <c r="N130" s="1084"/>
      <c r="O130" s="1084"/>
      <c r="P130" s="1084"/>
      <c r="Q130" s="1085"/>
      <c r="R130" s="1243" t="s">
        <v>745</v>
      </c>
    </row>
    <row r="131" spans="2:18">
      <c r="B131" s="906"/>
      <c r="C131" s="906"/>
      <c r="D131" s="1241"/>
      <c r="E131" s="1086"/>
      <c r="F131" s="1087"/>
      <c r="G131" s="1087"/>
      <c r="H131" s="1087"/>
      <c r="I131" s="1087"/>
      <c r="J131" s="1087"/>
      <c r="K131" s="1087"/>
      <c r="L131" s="1087"/>
      <c r="M131" s="1087"/>
      <c r="N131" s="1087"/>
      <c r="O131" s="1087"/>
      <c r="P131" s="1087"/>
      <c r="Q131" s="1088"/>
      <c r="R131" s="1244"/>
    </row>
    <row r="132" spans="2:18" ht="15.75" thickBot="1">
      <c r="B132" s="906"/>
      <c r="C132" s="906"/>
      <c r="D132" s="1242"/>
      <c r="E132" s="1089"/>
      <c r="F132" s="1090"/>
      <c r="G132" s="1090"/>
      <c r="H132" s="1090"/>
      <c r="I132" s="1090"/>
      <c r="J132" s="1090"/>
      <c r="K132" s="1090"/>
      <c r="L132" s="1090"/>
      <c r="M132" s="1090"/>
      <c r="N132" s="1090"/>
      <c r="O132" s="1090"/>
      <c r="P132" s="1090"/>
      <c r="Q132" s="1091"/>
      <c r="R132" s="1244"/>
    </row>
    <row r="133" spans="2:18">
      <c r="B133" s="906"/>
      <c r="C133" s="906"/>
      <c r="D133" s="1240" t="s">
        <v>710</v>
      </c>
      <c r="E133" s="1083" t="s">
        <v>729</v>
      </c>
      <c r="F133" s="1084"/>
      <c r="G133" s="1084"/>
      <c r="H133" s="1084"/>
      <c r="I133" s="1084"/>
      <c r="J133" s="1084"/>
      <c r="K133" s="1084"/>
      <c r="L133" s="1084"/>
      <c r="M133" s="1084"/>
      <c r="N133" s="1084"/>
      <c r="O133" s="1084"/>
      <c r="P133" s="1084"/>
      <c r="Q133" s="1085"/>
      <c r="R133" s="1244"/>
    </row>
    <row r="134" spans="2:18">
      <c r="B134" s="906"/>
      <c r="C134" s="906"/>
      <c r="D134" s="1241"/>
      <c r="E134" s="1086"/>
      <c r="F134" s="1087"/>
      <c r="G134" s="1087"/>
      <c r="H134" s="1087"/>
      <c r="I134" s="1087"/>
      <c r="J134" s="1087"/>
      <c r="K134" s="1087"/>
      <c r="L134" s="1087"/>
      <c r="M134" s="1087"/>
      <c r="N134" s="1087"/>
      <c r="O134" s="1087"/>
      <c r="P134" s="1087"/>
      <c r="Q134" s="1088"/>
      <c r="R134" s="1244"/>
    </row>
    <row r="135" spans="2:18" ht="15.75" thickBot="1">
      <c r="B135" s="906"/>
      <c r="C135" s="906"/>
      <c r="D135" s="1242"/>
      <c r="E135" s="1089"/>
      <c r="F135" s="1090"/>
      <c r="G135" s="1090"/>
      <c r="H135" s="1090"/>
      <c r="I135" s="1090"/>
      <c r="J135" s="1090"/>
      <c r="K135" s="1090"/>
      <c r="L135" s="1090"/>
      <c r="M135" s="1090"/>
      <c r="N135" s="1090"/>
      <c r="O135" s="1090"/>
      <c r="P135" s="1090"/>
      <c r="Q135" s="1091"/>
      <c r="R135" s="1244"/>
    </row>
    <row r="136" spans="2:18" ht="15" customHeight="1">
      <c r="B136" s="906"/>
      <c r="C136" s="906"/>
      <c r="D136" s="1240" t="s">
        <v>710</v>
      </c>
      <c r="E136" s="1092" t="s">
        <v>764</v>
      </c>
      <c r="F136" s="1093"/>
      <c r="G136" s="1093"/>
      <c r="H136" s="1093"/>
      <c r="I136" s="1093"/>
      <c r="J136" s="1093"/>
      <c r="K136" s="1093"/>
      <c r="L136" s="1093"/>
      <c r="M136" s="1093"/>
      <c r="N136" s="1093"/>
      <c r="O136" s="1093"/>
      <c r="P136" s="1093"/>
      <c r="Q136" s="1094"/>
      <c r="R136" s="1244"/>
    </row>
    <row r="137" spans="2:18" ht="15" customHeight="1">
      <c r="B137" s="906"/>
      <c r="C137" s="906"/>
      <c r="D137" s="1241"/>
      <c r="E137" s="1095"/>
      <c r="F137" s="1096"/>
      <c r="G137" s="1096"/>
      <c r="H137" s="1096"/>
      <c r="I137" s="1096"/>
      <c r="J137" s="1096"/>
      <c r="K137" s="1096"/>
      <c r="L137" s="1096"/>
      <c r="M137" s="1096"/>
      <c r="N137" s="1096"/>
      <c r="O137" s="1096"/>
      <c r="P137" s="1096"/>
      <c r="Q137" s="1097"/>
      <c r="R137" s="1244"/>
    </row>
    <row r="138" spans="2:18" ht="15.75" thickBot="1">
      <c r="B138" s="907"/>
      <c r="C138" s="907"/>
      <c r="D138" s="1242"/>
      <c r="E138" s="1098"/>
      <c r="F138" s="1099"/>
      <c r="G138" s="1099"/>
      <c r="H138" s="1099"/>
      <c r="I138" s="1099"/>
      <c r="J138" s="1099"/>
      <c r="K138" s="1099"/>
      <c r="L138" s="1099"/>
      <c r="M138" s="1099"/>
      <c r="N138" s="1099"/>
      <c r="O138" s="1099"/>
      <c r="P138" s="1099"/>
      <c r="Q138" s="1100"/>
      <c r="R138" s="1244"/>
    </row>
    <row r="139" spans="2:18" ht="15" customHeight="1">
      <c r="C139" s="1109" t="s">
        <v>8</v>
      </c>
      <c r="D139" s="1112" t="s">
        <v>710</v>
      </c>
      <c r="E139" s="1115"/>
      <c r="F139" s="1116"/>
      <c r="G139" s="1116"/>
      <c r="H139" s="1116"/>
      <c r="I139" s="1116"/>
      <c r="J139" s="1116"/>
      <c r="K139" s="1116"/>
      <c r="L139" s="1116"/>
      <c r="M139" s="1116"/>
      <c r="N139" s="1116"/>
      <c r="O139" s="1116"/>
      <c r="P139" s="1116"/>
      <c r="Q139" s="1117"/>
      <c r="R139" s="1244"/>
    </row>
    <row r="140" spans="2:18">
      <c r="C140" s="1110"/>
      <c r="D140" s="1113"/>
      <c r="E140" s="1074"/>
      <c r="F140" s="1163"/>
      <c r="G140" s="1163"/>
      <c r="H140" s="1163"/>
      <c r="I140" s="1163"/>
      <c r="J140" s="1163"/>
      <c r="K140" s="1163"/>
      <c r="L140" s="1163"/>
      <c r="M140" s="1163"/>
      <c r="N140" s="1163"/>
      <c r="O140" s="1163"/>
      <c r="P140" s="1163"/>
      <c r="Q140" s="1076"/>
      <c r="R140" s="1244"/>
    </row>
    <row r="141" spans="2:18" ht="15.75" thickBot="1">
      <c r="C141" s="1110"/>
      <c r="D141" s="1114"/>
      <c r="E141" s="1143"/>
      <c r="F141" s="1164"/>
      <c r="G141" s="1164"/>
      <c r="H141" s="1164"/>
      <c r="I141" s="1164"/>
      <c r="J141" s="1164"/>
      <c r="K141" s="1164"/>
      <c r="L141" s="1164"/>
      <c r="M141" s="1164"/>
      <c r="N141" s="1164"/>
      <c r="O141" s="1164"/>
      <c r="P141" s="1164"/>
      <c r="Q141" s="1165"/>
      <c r="R141" s="1244"/>
    </row>
    <row r="142" spans="2:18">
      <c r="C142" s="1110"/>
      <c r="D142" s="1112" t="s">
        <v>710</v>
      </c>
      <c r="E142" s="1074"/>
      <c r="F142" s="1163"/>
      <c r="G142" s="1163"/>
      <c r="H142" s="1163"/>
      <c r="I142" s="1163"/>
      <c r="J142" s="1163"/>
      <c r="K142" s="1163"/>
      <c r="L142" s="1163"/>
      <c r="M142" s="1163"/>
      <c r="N142" s="1163"/>
      <c r="O142" s="1163"/>
      <c r="P142" s="1163"/>
      <c r="Q142" s="1076"/>
      <c r="R142" s="1244"/>
    </row>
    <row r="143" spans="2:18">
      <c r="C143" s="1110"/>
      <c r="D143" s="1113"/>
      <c r="E143" s="1143"/>
      <c r="F143" s="1164"/>
      <c r="G143" s="1164"/>
      <c r="H143" s="1164"/>
      <c r="I143" s="1164"/>
      <c r="J143" s="1164"/>
      <c r="K143" s="1164"/>
      <c r="L143" s="1164"/>
      <c r="M143" s="1164"/>
      <c r="N143" s="1164"/>
      <c r="O143" s="1164"/>
      <c r="P143" s="1164"/>
      <c r="Q143" s="1165"/>
      <c r="R143" s="1244"/>
    </row>
    <row r="144" spans="2:18" ht="15.75" thickBot="1">
      <c r="C144" s="1110"/>
      <c r="D144" s="1114"/>
      <c r="E144" s="1118"/>
      <c r="F144" s="1119"/>
      <c r="G144" s="1119"/>
      <c r="H144" s="1119"/>
      <c r="I144" s="1119"/>
      <c r="J144" s="1119"/>
      <c r="K144" s="1119"/>
      <c r="L144" s="1119"/>
      <c r="M144" s="1119"/>
      <c r="N144" s="1119"/>
      <c r="O144" s="1119"/>
      <c r="P144" s="1119"/>
      <c r="Q144" s="1120"/>
      <c r="R144" s="1244"/>
    </row>
    <row r="145" spans="2:18">
      <c r="C145" s="1110"/>
      <c r="D145" s="1112" t="s">
        <v>710</v>
      </c>
      <c r="E145" s="1121"/>
      <c r="F145" s="1122"/>
      <c r="G145" s="1122"/>
      <c r="H145" s="1122"/>
      <c r="I145" s="1122"/>
      <c r="J145" s="1122"/>
      <c r="K145" s="1122"/>
      <c r="L145" s="1122"/>
      <c r="M145" s="1122"/>
      <c r="N145" s="1122"/>
      <c r="O145" s="1122"/>
      <c r="P145" s="1122"/>
      <c r="Q145" s="1123"/>
      <c r="R145" s="1244"/>
    </row>
    <row r="146" spans="2:18">
      <c r="C146" s="1110"/>
      <c r="D146" s="1113"/>
      <c r="E146" s="1124"/>
      <c r="F146" s="1166"/>
      <c r="G146" s="1166"/>
      <c r="H146" s="1166"/>
      <c r="I146" s="1166"/>
      <c r="J146" s="1166"/>
      <c r="K146" s="1166"/>
      <c r="L146" s="1166"/>
      <c r="M146" s="1166"/>
      <c r="N146" s="1166"/>
      <c r="O146" s="1166"/>
      <c r="P146" s="1166"/>
      <c r="Q146" s="1126"/>
      <c r="R146" s="1244"/>
    </row>
    <row r="147" spans="2:18" ht="15.75" thickBot="1">
      <c r="C147" s="1111"/>
      <c r="D147" s="1114"/>
      <c r="E147" s="1127"/>
      <c r="F147" s="1128"/>
      <c r="G147" s="1128"/>
      <c r="H147" s="1128"/>
      <c r="I147" s="1128"/>
      <c r="J147" s="1128"/>
      <c r="K147" s="1128"/>
      <c r="L147" s="1128"/>
      <c r="M147" s="1128"/>
      <c r="N147" s="1128"/>
      <c r="O147" s="1128"/>
      <c r="P147" s="1128"/>
      <c r="Q147" s="1129"/>
      <c r="R147" s="1244"/>
    </row>
    <row r="148" spans="2:18" ht="15" customHeight="1">
      <c r="C148" s="1133" t="s">
        <v>9</v>
      </c>
      <c r="D148" s="1146" t="s">
        <v>710</v>
      </c>
      <c r="E148" s="1149"/>
      <c r="F148" s="1150"/>
      <c r="G148" s="1150"/>
      <c r="H148" s="1150"/>
      <c r="I148" s="1150"/>
      <c r="J148" s="1150"/>
      <c r="K148" s="1150"/>
      <c r="L148" s="1150"/>
      <c r="M148" s="1150"/>
      <c r="N148" s="1150"/>
      <c r="O148" s="1150"/>
      <c r="P148" s="1150"/>
      <c r="Q148" s="1153"/>
      <c r="R148" s="1244"/>
    </row>
    <row r="149" spans="2:18">
      <c r="C149" s="1134"/>
      <c r="D149" s="1147"/>
      <c r="E149" s="1151"/>
      <c r="F149" s="1154"/>
      <c r="G149" s="1154"/>
      <c r="H149" s="1154"/>
      <c r="I149" s="1154"/>
      <c r="J149" s="1154"/>
      <c r="K149" s="1154"/>
      <c r="L149" s="1154"/>
      <c r="M149" s="1154"/>
      <c r="N149" s="1154"/>
      <c r="O149" s="1154"/>
      <c r="P149" s="1154"/>
      <c r="Q149" s="1155"/>
      <c r="R149" s="1244"/>
    </row>
    <row r="150" spans="2:18" ht="15.75" thickBot="1">
      <c r="C150" s="1134"/>
      <c r="D150" s="1148"/>
      <c r="E150" s="1130"/>
      <c r="F150" s="1156"/>
      <c r="G150" s="1156"/>
      <c r="H150" s="1156"/>
      <c r="I150" s="1156"/>
      <c r="J150" s="1156"/>
      <c r="K150" s="1156"/>
      <c r="L150" s="1156"/>
      <c r="M150" s="1156"/>
      <c r="N150" s="1156"/>
      <c r="O150" s="1156"/>
      <c r="P150" s="1156"/>
      <c r="Q150" s="1132"/>
      <c r="R150" s="1244"/>
    </row>
    <row r="151" spans="2:18">
      <c r="C151" s="1134"/>
      <c r="D151" s="1146" t="s">
        <v>710</v>
      </c>
      <c r="E151" s="1157"/>
      <c r="F151" s="1158"/>
      <c r="G151" s="1158"/>
      <c r="H151" s="1158"/>
      <c r="I151" s="1158"/>
      <c r="J151" s="1158"/>
      <c r="K151" s="1158"/>
      <c r="L151" s="1158"/>
      <c r="M151" s="1158"/>
      <c r="N151" s="1158"/>
      <c r="O151" s="1158"/>
      <c r="P151" s="1158"/>
      <c r="Q151" s="1159"/>
      <c r="R151" s="1244"/>
    </row>
    <row r="152" spans="2:18">
      <c r="C152" s="1134"/>
      <c r="D152" s="1147"/>
      <c r="E152" s="1130"/>
      <c r="F152" s="1156"/>
      <c r="G152" s="1156"/>
      <c r="H152" s="1156"/>
      <c r="I152" s="1156"/>
      <c r="J152" s="1156"/>
      <c r="K152" s="1156"/>
      <c r="L152" s="1156"/>
      <c r="M152" s="1156"/>
      <c r="N152" s="1156"/>
      <c r="O152" s="1156"/>
      <c r="P152" s="1156"/>
      <c r="Q152" s="1132"/>
      <c r="R152" s="1244"/>
    </row>
    <row r="153" spans="2:18" ht="15.75" thickBot="1">
      <c r="C153" s="1134"/>
      <c r="D153" s="1148"/>
      <c r="E153" s="1160"/>
      <c r="F153" s="1161"/>
      <c r="G153" s="1161"/>
      <c r="H153" s="1161"/>
      <c r="I153" s="1161"/>
      <c r="J153" s="1161"/>
      <c r="K153" s="1161"/>
      <c r="L153" s="1161"/>
      <c r="M153" s="1161"/>
      <c r="N153" s="1161"/>
      <c r="O153" s="1161"/>
      <c r="P153" s="1161"/>
      <c r="Q153" s="1162"/>
      <c r="R153" s="1244"/>
    </row>
    <row r="154" spans="2:18">
      <c r="C154" s="1134"/>
      <c r="D154" s="1146" t="s">
        <v>710</v>
      </c>
      <c r="E154" s="1167"/>
      <c r="F154" s="1168"/>
      <c r="G154" s="1168"/>
      <c r="H154" s="1168"/>
      <c r="I154" s="1168"/>
      <c r="J154" s="1168"/>
      <c r="K154" s="1168"/>
      <c r="L154" s="1168"/>
      <c r="M154" s="1168"/>
      <c r="N154" s="1168"/>
      <c r="O154" s="1168"/>
      <c r="P154" s="1168"/>
      <c r="Q154" s="1169"/>
      <c r="R154" s="1244"/>
    </row>
    <row r="155" spans="2:18">
      <c r="C155" s="1134"/>
      <c r="D155" s="1147"/>
      <c r="E155" s="1170"/>
      <c r="F155" s="1171"/>
      <c r="G155" s="1171"/>
      <c r="H155" s="1171"/>
      <c r="I155" s="1171"/>
      <c r="J155" s="1171"/>
      <c r="K155" s="1171"/>
      <c r="L155" s="1171"/>
      <c r="M155" s="1171"/>
      <c r="N155" s="1171"/>
      <c r="O155" s="1171"/>
      <c r="P155" s="1171"/>
      <c r="Q155" s="1172"/>
      <c r="R155" s="1244"/>
    </row>
    <row r="156" spans="2:18" ht="15.75" thickBot="1">
      <c r="C156" s="1135"/>
      <c r="D156" s="1148"/>
      <c r="E156" s="1173"/>
      <c r="F156" s="1174"/>
      <c r="G156" s="1174"/>
      <c r="H156" s="1174"/>
      <c r="I156" s="1174"/>
      <c r="J156" s="1174"/>
      <c r="K156" s="1174"/>
      <c r="L156" s="1174"/>
      <c r="M156" s="1174"/>
      <c r="N156" s="1174"/>
      <c r="O156" s="1174"/>
      <c r="P156" s="1174"/>
      <c r="Q156" s="1175"/>
      <c r="R156" s="1245"/>
    </row>
    <row r="158" spans="2:18" ht="23.25">
      <c r="B158" s="187"/>
      <c r="C158" s="1182" t="s">
        <v>708</v>
      </c>
      <c r="D158" s="1182"/>
      <c r="E158" s="1182"/>
      <c r="F158" s="1182"/>
      <c r="G158" s="1182"/>
      <c r="H158" s="1182"/>
      <c r="I158" s="1182"/>
      <c r="J158" s="1182"/>
      <c r="K158" s="1182"/>
      <c r="L158" s="1182"/>
      <c r="M158" s="1182"/>
      <c r="N158" s="1182"/>
      <c r="O158" s="1182"/>
      <c r="P158" s="1182"/>
      <c r="Q158" s="1182"/>
      <c r="R158" s="1182"/>
    </row>
    <row r="160" spans="2:18" ht="15.75" thickBot="1"/>
    <row r="161" spans="2:18" ht="15" customHeight="1">
      <c r="B161" s="803" t="s">
        <v>745</v>
      </c>
      <c r="C161" s="803" t="s">
        <v>7</v>
      </c>
      <c r="D161" s="1080" t="s">
        <v>710</v>
      </c>
      <c r="E161" s="1083" t="s">
        <v>728</v>
      </c>
      <c r="F161" s="1084"/>
      <c r="G161" s="1084"/>
      <c r="H161" s="1084"/>
      <c r="I161" s="1084"/>
      <c r="J161" s="1084"/>
      <c r="K161" s="1084"/>
      <c r="L161" s="1084"/>
      <c r="M161" s="1084"/>
      <c r="N161" s="1084"/>
      <c r="O161" s="1084"/>
      <c r="P161" s="1084"/>
      <c r="Q161" s="1085"/>
      <c r="R161" s="1077" t="s">
        <v>746</v>
      </c>
    </row>
    <row r="162" spans="2:18">
      <c r="B162" s="804"/>
      <c r="C162" s="804"/>
      <c r="D162" s="1081"/>
      <c r="E162" s="1086"/>
      <c r="F162" s="1087"/>
      <c r="G162" s="1087"/>
      <c r="H162" s="1087"/>
      <c r="I162" s="1087"/>
      <c r="J162" s="1087"/>
      <c r="K162" s="1087"/>
      <c r="L162" s="1087"/>
      <c r="M162" s="1087"/>
      <c r="N162" s="1087"/>
      <c r="O162" s="1087"/>
      <c r="P162" s="1087"/>
      <c r="Q162" s="1088"/>
      <c r="R162" s="1078"/>
    </row>
    <row r="163" spans="2:18" ht="15.75" thickBot="1">
      <c r="B163" s="804"/>
      <c r="C163" s="804"/>
      <c r="D163" s="1082"/>
      <c r="E163" s="1089"/>
      <c r="F163" s="1090"/>
      <c r="G163" s="1090"/>
      <c r="H163" s="1090"/>
      <c r="I163" s="1090"/>
      <c r="J163" s="1090"/>
      <c r="K163" s="1090"/>
      <c r="L163" s="1090"/>
      <c r="M163" s="1090"/>
      <c r="N163" s="1090"/>
      <c r="O163" s="1090"/>
      <c r="P163" s="1090"/>
      <c r="Q163" s="1091"/>
      <c r="R163" s="1078"/>
    </row>
    <row r="164" spans="2:18">
      <c r="B164" s="804"/>
      <c r="C164" s="804"/>
      <c r="D164" s="1080" t="s">
        <v>710</v>
      </c>
      <c r="E164" s="1083" t="s">
        <v>729</v>
      </c>
      <c r="F164" s="1084"/>
      <c r="G164" s="1084"/>
      <c r="H164" s="1084"/>
      <c r="I164" s="1084"/>
      <c r="J164" s="1084"/>
      <c r="K164" s="1084"/>
      <c r="L164" s="1084"/>
      <c r="M164" s="1084"/>
      <c r="N164" s="1084"/>
      <c r="O164" s="1084"/>
      <c r="P164" s="1084"/>
      <c r="Q164" s="1085"/>
      <c r="R164" s="1078"/>
    </row>
    <row r="165" spans="2:18">
      <c r="B165" s="804"/>
      <c r="C165" s="804"/>
      <c r="D165" s="1081"/>
      <c r="E165" s="1086"/>
      <c r="F165" s="1087"/>
      <c r="G165" s="1087"/>
      <c r="H165" s="1087"/>
      <c r="I165" s="1087"/>
      <c r="J165" s="1087"/>
      <c r="K165" s="1087"/>
      <c r="L165" s="1087"/>
      <c r="M165" s="1087"/>
      <c r="N165" s="1087"/>
      <c r="O165" s="1087"/>
      <c r="P165" s="1087"/>
      <c r="Q165" s="1088"/>
      <c r="R165" s="1078"/>
    </row>
    <row r="166" spans="2:18" ht="15.75" thickBot="1">
      <c r="B166" s="804"/>
      <c r="C166" s="804"/>
      <c r="D166" s="1082"/>
      <c r="E166" s="1089"/>
      <c r="F166" s="1090"/>
      <c r="G166" s="1090"/>
      <c r="H166" s="1090"/>
      <c r="I166" s="1090"/>
      <c r="J166" s="1090"/>
      <c r="K166" s="1090"/>
      <c r="L166" s="1090"/>
      <c r="M166" s="1090"/>
      <c r="N166" s="1090"/>
      <c r="O166" s="1090"/>
      <c r="P166" s="1090"/>
      <c r="Q166" s="1091"/>
      <c r="R166" s="1078"/>
    </row>
    <row r="167" spans="2:18" ht="15" customHeight="1">
      <c r="B167" s="804"/>
      <c r="C167" s="804"/>
      <c r="D167" s="1080" t="s">
        <v>710</v>
      </c>
      <c r="E167" s="1092" t="s">
        <v>764</v>
      </c>
      <c r="F167" s="1093"/>
      <c r="G167" s="1093"/>
      <c r="H167" s="1093"/>
      <c r="I167" s="1093"/>
      <c r="J167" s="1093"/>
      <c r="K167" s="1093"/>
      <c r="L167" s="1093"/>
      <c r="M167" s="1093"/>
      <c r="N167" s="1093"/>
      <c r="O167" s="1093"/>
      <c r="P167" s="1093"/>
      <c r="Q167" s="1094"/>
      <c r="R167" s="1078"/>
    </row>
    <row r="168" spans="2:18" ht="15" customHeight="1">
      <c r="B168" s="804"/>
      <c r="C168" s="804"/>
      <c r="D168" s="1081"/>
      <c r="E168" s="1095"/>
      <c r="F168" s="1096"/>
      <c r="G168" s="1096"/>
      <c r="H168" s="1096"/>
      <c r="I168" s="1096"/>
      <c r="J168" s="1096"/>
      <c r="K168" s="1096"/>
      <c r="L168" s="1096"/>
      <c r="M168" s="1096"/>
      <c r="N168" s="1096"/>
      <c r="O168" s="1096"/>
      <c r="P168" s="1096"/>
      <c r="Q168" s="1097"/>
      <c r="R168" s="1078"/>
    </row>
    <row r="169" spans="2:18" ht="15.75" thickBot="1">
      <c r="B169" s="805"/>
      <c r="C169" s="805"/>
      <c r="D169" s="1082"/>
      <c r="E169" s="1098"/>
      <c r="F169" s="1099"/>
      <c r="G169" s="1099"/>
      <c r="H169" s="1099"/>
      <c r="I169" s="1099"/>
      <c r="J169" s="1099"/>
      <c r="K169" s="1099"/>
      <c r="L169" s="1099"/>
      <c r="M169" s="1099"/>
      <c r="N169" s="1099"/>
      <c r="O169" s="1099"/>
      <c r="P169" s="1099"/>
      <c r="Q169" s="1100"/>
      <c r="R169" s="1078"/>
    </row>
    <row r="170" spans="2:18" ht="15" customHeight="1">
      <c r="C170" s="1109" t="s">
        <v>8</v>
      </c>
      <c r="D170" s="1112" t="s">
        <v>710</v>
      </c>
      <c r="E170" s="1115"/>
      <c r="F170" s="1116"/>
      <c r="G170" s="1116"/>
      <c r="H170" s="1116"/>
      <c r="I170" s="1116"/>
      <c r="J170" s="1116"/>
      <c r="K170" s="1116"/>
      <c r="L170" s="1116"/>
      <c r="M170" s="1116"/>
      <c r="N170" s="1116"/>
      <c r="O170" s="1116"/>
      <c r="P170" s="1116"/>
      <c r="Q170" s="1117"/>
      <c r="R170" s="1078"/>
    </row>
    <row r="171" spans="2:18">
      <c r="C171" s="1110"/>
      <c r="D171" s="1113"/>
      <c r="E171" s="1074"/>
      <c r="F171" s="1163"/>
      <c r="G171" s="1163"/>
      <c r="H171" s="1163"/>
      <c r="I171" s="1163"/>
      <c r="J171" s="1163"/>
      <c r="K171" s="1163"/>
      <c r="L171" s="1163"/>
      <c r="M171" s="1163"/>
      <c r="N171" s="1163"/>
      <c r="O171" s="1163"/>
      <c r="P171" s="1163"/>
      <c r="Q171" s="1076"/>
      <c r="R171" s="1078"/>
    </row>
    <row r="172" spans="2:18" ht="15.75" thickBot="1">
      <c r="C172" s="1110"/>
      <c r="D172" s="1114"/>
      <c r="E172" s="1143"/>
      <c r="F172" s="1164"/>
      <c r="G172" s="1164"/>
      <c r="H172" s="1164"/>
      <c r="I172" s="1164"/>
      <c r="J172" s="1164"/>
      <c r="K172" s="1164"/>
      <c r="L172" s="1164"/>
      <c r="M172" s="1164"/>
      <c r="N172" s="1164"/>
      <c r="O172" s="1164"/>
      <c r="P172" s="1164"/>
      <c r="Q172" s="1165"/>
      <c r="R172" s="1078"/>
    </row>
    <row r="173" spans="2:18">
      <c r="C173" s="1110"/>
      <c r="D173" s="1112" t="s">
        <v>710</v>
      </c>
      <c r="E173" s="1074"/>
      <c r="F173" s="1163"/>
      <c r="G173" s="1163"/>
      <c r="H173" s="1163"/>
      <c r="I173" s="1163"/>
      <c r="J173" s="1163"/>
      <c r="K173" s="1163"/>
      <c r="L173" s="1163"/>
      <c r="M173" s="1163"/>
      <c r="N173" s="1163"/>
      <c r="O173" s="1163"/>
      <c r="P173" s="1163"/>
      <c r="Q173" s="1076"/>
      <c r="R173" s="1078"/>
    </row>
    <row r="174" spans="2:18">
      <c r="C174" s="1110"/>
      <c r="D174" s="1113"/>
      <c r="E174" s="1143"/>
      <c r="F174" s="1164"/>
      <c r="G174" s="1164"/>
      <c r="H174" s="1164"/>
      <c r="I174" s="1164"/>
      <c r="J174" s="1164"/>
      <c r="K174" s="1164"/>
      <c r="L174" s="1164"/>
      <c r="M174" s="1164"/>
      <c r="N174" s="1164"/>
      <c r="O174" s="1164"/>
      <c r="P174" s="1164"/>
      <c r="Q174" s="1165"/>
      <c r="R174" s="1078"/>
    </row>
    <row r="175" spans="2:18" ht="15.75" thickBot="1">
      <c r="C175" s="1110"/>
      <c r="D175" s="1114"/>
      <c r="E175" s="1118"/>
      <c r="F175" s="1119"/>
      <c r="G175" s="1119"/>
      <c r="H175" s="1119"/>
      <c r="I175" s="1119"/>
      <c r="J175" s="1119"/>
      <c r="K175" s="1119"/>
      <c r="L175" s="1119"/>
      <c r="M175" s="1119"/>
      <c r="N175" s="1119"/>
      <c r="O175" s="1119"/>
      <c r="P175" s="1119"/>
      <c r="Q175" s="1120"/>
      <c r="R175" s="1078"/>
    </row>
    <row r="176" spans="2:18">
      <c r="C176" s="1110"/>
      <c r="D176" s="1112" t="s">
        <v>710</v>
      </c>
      <c r="E176" s="1121"/>
      <c r="F176" s="1122"/>
      <c r="G176" s="1122"/>
      <c r="H176" s="1122"/>
      <c r="I176" s="1122"/>
      <c r="J176" s="1122"/>
      <c r="K176" s="1122"/>
      <c r="L176" s="1122"/>
      <c r="M176" s="1122"/>
      <c r="N176" s="1122"/>
      <c r="O176" s="1122"/>
      <c r="P176" s="1122"/>
      <c r="Q176" s="1123"/>
      <c r="R176" s="1078"/>
    </row>
    <row r="177" spans="2:18">
      <c r="C177" s="1110"/>
      <c r="D177" s="1113"/>
      <c r="E177" s="1124"/>
      <c r="F177" s="1166"/>
      <c r="G177" s="1166"/>
      <c r="H177" s="1166"/>
      <c r="I177" s="1166"/>
      <c r="J177" s="1166"/>
      <c r="K177" s="1166"/>
      <c r="L177" s="1166"/>
      <c r="M177" s="1166"/>
      <c r="N177" s="1166"/>
      <c r="O177" s="1166"/>
      <c r="P177" s="1166"/>
      <c r="Q177" s="1126"/>
      <c r="R177" s="1078"/>
    </row>
    <row r="178" spans="2:18" ht="15.75" thickBot="1">
      <c r="C178" s="1111"/>
      <c r="D178" s="1114"/>
      <c r="E178" s="1127"/>
      <c r="F178" s="1128"/>
      <c r="G178" s="1128"/>
      <c r="H178" s="1128"/>
      <c r="I178" s="1128"/>
      <c r="J178" s="1128"/>
      <c r="K178" s="1128"/>
      <c r="L178" s="1128"/>
      <c r="M178" s="1128"/>
      <c r="N178" s="1128"/>
      <c r="O178" s="1128"/>
      <c r="P178" s="1128"/>
      <c r="Q178" s="1129"/>
      <c r="R178" s="1078"/>
    </row>
    <row r="179" spans="2:18" ht="15" customHeight="1">
      <c r="C179" s="1133" t="s">
        <v>9</v>
      </c>
      <c r="D179" s="1146" t="s">
        <v>710</v>
      </c>
      <c r="E179" s="1149"/>
      <c r="F179" s="1150"/>
      <c r="G179" s="1150"/>
      <c r="H179" s="1150"/>
      <c r="I179" s="1150"/>
      <c r="J179" s="1150"/>
      <c r="K179" s="1150"/>
      <c r="L179" s="1150"/>
      <c r="M179" s="1150"/>
      <c r="N179" s="1150"/>
      <c r="O179" s="1150"/>
      <c r="P179" s="1150"/>
      <c r="Q179" s="1153"/>
      <c r="R179" s="1078"/>
    </row>
    <row r="180" spans="2:18">
      <c r="C180" s="1134"/>
      <c r="D180" s="1147"/>
      <c r="E180" s="1151"/>
      <c r="F180" s="1154"/>
      <c r="G180" s="1154"/>
      <c r="H180" s="1154"/>
      <c r="I180" s="1154"/>
      <c r="J180" s="1154"/>
      <c r="K180" s="1154"/>
      <c r="L180" s="1154"/>
      <c r="M180" s="1154"/>
      <c r="N180" s="1154"/>
      <c r="O180" s="1154"/>
      <c r="P180" s="1154"/>
      <c r="Q180" s="1155"/>
      <c r="R180" s="1078"/>
    </row>
    <row r="181" spans="2:18" ht="15.75" thickBot="1">
      <c r="C181" s="1134"/>
      <c r="D181" s="1148"/>
      <c r="E181" s="1130"/>
      <c r="F181" s="1156"/>
      <c r="G181" s="1156"/>
      <c r="H181" s="1156"/>
      <c r="I181" s="1156"/>
      <c r="J181" s="1156"/>
      <c r="K181" s="1156"/>
      <c r="L181" s="1156"/>
      <c r="M181" s="1156"/>
      <c r="N181" s="1156"/>
      <c r="O181" s="1156"/>
      <c r="P181" s="1156"/>
      <c r="Q181" s="1132"/>
      <c r="R181" s="1078"/>
    </row>
    <row r="182" spans="2:18">
      <c r="C182" s="1134"/>
      <c r="D182" s="1146" t="s">
        <v>710</v>
      </c>
      <c r="E182" s="1157"/>
      <c r="F182" s="1158"/>
      <c r="G182" s="1158"/>
      <c r="H182" s="1158"/>
      <c r="I182" s="1158"/>
      <c r="J182" s="1158"/>
      <c r="K182" s="1158"/>
      <c r="L182" s="1158"/>
      <c r="M182" s="1158"/>
      <c r="N182" s="1158"/>
      <c r="O182" s="1158"/>
      <c r="P182" s="1158"/>
      <c r="Q182" s="1159"/>
      <c r="R182" s="1078"/>
    </row>
    <row r="183" spans="2:18">
      <c r="C183" s="1134"/>
      <c r="D183" s="1147"/>
      <c r="E183" s="1130"/>
      <c r="F183" s="1156"/>
      <c r="G183" s="1156"/>
      <c r="H183" s="1156"/>
      <c r="I183" s="1156"/>
      <c r="J183" s="1156"/>
      <c r="K183" s="1156"/>
      <c r="L183" s="1156"/>
      <c r="M183" s="1156"/>
      <c r="N183" s="1156"/>
      <c r="O183" s="1156"/>
      <c r="P183" s="1156"/>
      <c r="Q183" s="1132"/>
      <c r="R183" s="1078"/>
    </row>
    <row r="184" spans="2:18" ht="15.75" thickBot="1">
      <c r="C184" s="1134"/>
      <c r="D184" s="1148"/>
      <c r="E184" s="1160"/>
      <c r="F184" s="1161"/>
      <c r="G184" s="1161"/>
      <c r="H184" s="1161"/>
      <c r="I184" s="1161"/>
      <c r="J184" s="1161"/>
      <c r="K184" s="1161"/>
      <c r="L184" s="1161"/>
      <c r="M184" s="1161"/>
      <c r="N184" s="1161"/>
      <c r="O184" s="1161"/>
      <c r="P184" s="1161"/>
      <c r="Q184" s="1162"/>
      <c r="R184" s="1078"/>
    </row>
    <row r="185" spans="2:18">
      <c r="C185" s="1134"/>
      <c r="D185" s="1146" t="s">
        <v>710</v>
      </c>
      <c r="E185" s="1167"/>
      <c r="F185" s="1168"/>
      <c r="G185" s="1168"/>
      <c r="H185" s="1168"/>
      <c r="I185" s="1168"/>
      <c r="J185" s="1168"/>
      <c r="K185" s="1168"/>
      <c r="L185" s="1168"/>
      <c r="M185" s="1168"/>
      <c r="N185" s="1168"/>
      <c r="O185" s="1168"/>
      <c r="P185" s="1168"/>
      <c r="Q185" s="1169"/>
      <c r="R185" s="1078"/>
    </row>
    <row r="186" spans="2:18">
      <c r="C186" s="1134"/>
      <c r="D186" s="1147"/>
      <c r="E186" s="1170"/>
      <c r="F186" s="1171"/>
      <c r="G186" s="1171"/>
      <c r="H186" s="1171"/>
      <c r="I186" s="1171"/>
      <c r="J186" s="1171"/>
      <c r="K186" s="1171"/>
      <c r="L186" s="1171"/>
      <c r="M186" s="1171"/>
      <c r="N186" s="1171"/>
      <c r="O186" s="1171"/>
      <c r="P186" s="1171"/>
      <c r="Q186" s="1172"/>
      <c r="R186" s="1078"/>
    </row>
    <row r="187" spans="2:18" ht="15.75" thickBot="1">
      <c r="C187" s="1135"/>
      <c r="D187" s="1148"/>
      <c r="E187" s="1173"/>
      <c r="F187" s="1174"/>
      <c r="G187" s="1174"/>
      <c r="H187" s="1174"/>
      <c r="I187" s="1174"/>
      <c r="J187" s="1174"/>
      <c r="K187" s="1174"/>
      <c r="L187" s="1174"/>
      <c r="M187" s="1174"/>
      <c r="N187" s="1174"/>
      <c r="O187" s="1174"/>
      <c r="P187" s="1174"/>
      <c r="Q187" s="1175"/>
      <c r="R187" s="1079"/>
    </row>
    <row r="190" spans="2:18" ht="23.25">
      <c r="B190" s="187"/>
      <c r="C190" s="1182" t="s">
        <v>708</v>
      </c>
      <c r="D190" s="1182"/>
      <c r="E190" s="1182"/>
      <c r="F190" s="1182"/>
      <c r="G190" s="1182"/>
      <c r="H190" s="1182"/>
      <c r="I190" s="1182"/>
      <c r="J190" s="1182"/>
      <c r="K190" s="1182"/>
      <c r="L190" s="1182"/>
      <c r="M190" s="1182"/>
      <c r="N190" s="1182"/>
      <c r="O190" s="1182"/>
      <c r="P190" s="1182"/>
      <c r="Q190" s="1182"/>
      <c r="R190" s="1182"/>
    </row>
    <row r="192" spans="2:18" ht="15.75" thickBot="1"/>
    <row r="193" spans="2:18" ht="15" customHeight="1">
      <c r="B193" s="819" t="s">
        <v>746</v>
      </c>
      <c r="C193" s="819" t="s">
        <v>7</v>
      </c>
      <c r="D193" s="1137" t="s">
        <v>710</v>
      </c>
      <c r="E193" s="1083" t="s">
        <v>728</v>
      </c>
      <c r="F193" s="1084"/>
      <c r="G193" s="1084"/>
      <c r="H193" s="1084"/>
      <c r="I193" s="1084"/>
      <c r="J193" s="1084"/>
      <c r="K193" s="1084"/>
      <c r="L193" s="1084"/>
      <c r="M193" s="1084"/>
      <c r="N193" s="1084"/>
      <c r="O193" s="1084"/>
      <c r="P193" s="1084"/>
      <c r="Q193" s="1085"/>
      <c r="R193" s="1140" t="s">
        <v>937</v>
      </c>
    </row>
    <row r="194" spans="2:18">
      <c r="B194" s="820"/>
      <c r="C194" s="820"/>
      <c r="D194" s="1138"/>
      <c r="E194" s="1086"/>
      <c r="F194" s="1104"/>
      <c r="G194" s="1104"/>
      <c r="H194" s="1104"/>
      <c r="I194" s="1104"/>
      <c r="J194" s="1104"/>
      <c r="K194" s="1104"/>
      <c r="L194" s="1104"/>
      <c r="M194" s="1104"/>
      <c r="N194" s="1104"/>
      <c r="O194" s="1104"/>
      <c r="P194" s="1104"/>
      <c r="Q194" s="1088"/>
      <c r="R194" s="1141"/>
    </row>
    <row r="195" spans="2:18" ht="15.75" thickBot="1">
      <c r="B195" s="820"/>
      <c r="C195" s="820"/>
      <c r="D195" s="1139"/>
      <c r="E195" s="1089"/>
      <c r="F195" s="1090"/>
      <c r="G195" s="1090"/>
      <c r="H195" s="1090"/>
      <c r="I195" s="1090"/>
      <c r="J195" s="1090"/>
      <c r="K195" s="1090"/>
      <c r="L195" s="1090"/>
      <c r="M195" s="1090"/>
      <c r="N195" s="1090"/>
      <c r="O195" s="1090"/>
      <c r="P195" s="1090"/>
      <c r="Q195" s="1091"/>
      <c r="R195" s="1141"/>
    </row>
    <row r="196" spans="2:18">
      <c r="B196" s="820"/>
      <c r="C196" s="820"/>
      <c r="D196" s="1137" t="s">
        <v>710</v>
      </c>
      <c r="E196" s="1083" t="s">
        <v>729</v>
      </c>
      <c r="F196" s="1084"/>
      <c r="G196" s="1084"/>
      <c r="H196" s="1084"/>
      <c r="I196" s="1084"/>
      <c r="J196" s="1084"/>
      <c r="K196" s="1084"/>
      <c r="L196" s="1084"/>
      <c r="M196" s="1084"/>
      <c r="N196" s="1084"/>
      <c r="O196" s="1084"/>
      <c r="P196" s="1084"/>
      <c r="Q196" s="1085"/>
      <c r="R196" s="1141"/>
    </row>
    <row r="197" spans="2:18">
      <c r="B197" s="820"/>
      <c r="C197" s="820"/>
      <c r="D197" s="1138"/>
      <c r="E197" s="1086"/>
      <c r="F197" s="1104"/>
      <c r="G197" s="1104"/>
      <c r="H197" s="1104"/>
      <c r="I197" s="1104"/>
      <c r="J197" s="1104"/>
      <c r="K197" s="1104"/>
      <c r="L197" s="1104"/>
      <c r="M197" s="1104"/>
      <c r="N197" s="1104"/>
      <c r="O197" s="1104"/>
      <c r="P197" s="1104"/>
      <c r="Q197" s="1088"/>
      <c r="R197" s="1141"/>
    </row>
    <row r="198" spans="2:18" ht="15.75" thickBot="1">
      <c r="B198" s="820"/>
      <c r="C198" s="820"/>
      <c r="D198" s="1139"/>
      <c r="E198" s="1089"/>
      <c r="F198" s="1090"/>
      <c r="G198" s="1090"/>
      <c r="H198" s="1090"/>
      <c r="I198" s="1090"/>
      <c r="J198" s="1090"/>
      <c r="K198" s="1090"/>
      <c r="L198" s="1090"/>
      <c r="M198" s="1090"/>
      <c r="N198" s="1090"/>
      <c r="O198" s="1090"/>
      <c r="P198" s="1090"/>
      <c r="Q198" s="1091"/>
      <c r="R198" s="1141"/>
    </row>
    <row r="199" spans="2:18">
      <c r="B199" s="820"/>
      <c r="C199" s="820"/>
      <c r="D199" s="1137" t="s">
        <v>710</v>
      </c>
      <c r="E199" s="1092" t="s">
        <v>764</v>
      </c>
      <c r="F199" s="1093"/>
      <c r="G199" s="1093"/>
      <c r="H199" s="1093"/>
      <c r="I199" s="1093"/>
      <c r="J199" s="1093"/>
      <c r="K199" s="1093"/>
      <c r="L199" s="1093"/>
      <c r="M199" s="1093"/>
      <c r="N199" s="1093"/>
      <c r="O199" s="1093"/>
      <c r="P199" s="1093"/>
      <c r="Q199" s="1094"/>
      <c r="R199" s="1141"/>
    </row>
    <row r="200" spans="2:18" ht="15" customHeight="1">
      <c r="B200" s="820"/>
      <c r="C200" s="820"/>
      <c r="D200" s="1138"/>
      <c r="E200" s="1095"/>
      <c r="F200" s="1108"/>
      <c r="G200" s="1108"/>
      <c r="H200" s="1108"/>
      <c r="I200" s="1108"/>
      <c r="J200" s="1108"/>
      <c r="K200" s="1108"/>
      <c r="L200" s="1108"/>
      <c r="M200" s="1108"/>
      <c r="N200" s="1108"/>
      <c r="O200" s="1108"/>
      <c r="P200" s="1108"/>
      <c r="Q200" s="1097"/>
      <c r="R200" s="1141"/>
    </row>
    <row r="201" spans="2:18" ht="15.75" thickBot="1">
      <c r="B201" s="1136"/>
      <c r="C201" s="1136"/>
      <c r="D201" s="1139"/>
      <c r="E201" s="1098"/>
      <c r="F201" s="1099"/>
      <c r="G201" s="1099"/>
      <c r="H201" s="1099"/>
      <c r="I201" s="1099"/>
      <c r="J201" s="1099"/>
      <c r="K201" s="1099"/>
      <c r="L201" s="1099"/>
      <c r="M201" s="1099"/>
      <c r="N201" s="1099"/>
      <c r="O201" s="1099"/>
      <c r="P201" s="1099"/>
      <c r="Q201" s="1100"/>
      <c r="R201" s="1141"/>
    </row>
    <row r="202" spans="2:18" ht="15" customHeight="1">
      <c r="C202" s="1109" t="s">
        <v>8</v>
      </c>
      <c r="D202" s="1112" t="s">
        <v>710</v>
      </c>
      <c r="E202" s="1115"/>
      <c r="F202" s="1116"/>
      <c r="G202" s="1116"/>
      <c r="H202" s="1116"/>
      <c r="I202" s="1116"/>
      <c r="J202" s="1116"/>
      <c r="K202" s="1116"/>
      <c r="L202" s="1116"/>
      <c r="M202" s="1116"/>
      <c r="N202" s="1116"/>
      <c r="O202" s="1116"/>
      <c r="P202" s="1116"/>
      <c r="Q202" s="1117"/>
      <c r="R202" s="1141"/>
    </row>
    <row r="203" spans="2:18">
      <c r="C203" s="1110"/>
      <c r="D203" s="1113"/>
      <c r="E203" s="1074"/>
      <c r="F203" s="1075"/>
      <c r="G203" s="1075"/>
      <c r="H203" s="1075"/>
      <c r="I203" s="1075"/>
      <c r="J203" s="1075"/>
      <c r="K203" s="1075"/>
      <c r="L203" s="1075"/>
      <c r="M203" s="1075"/>
      <c r="N203" s="1075"/>
      <c r="O203" s="1075"/>
      <c r="P203" s="1075"/>
      <c r="Q203" s="1076"/>
      <c r="R203" s="1141"/>
    </row>
    <row r="204" spans="2:18" ht="15.75" thickBot="1">
      <c r="C204" s="1110"/>
      <c r="D204" s="1114"/>
      <c r="E204" s="1143"/>
      <c r="F204" s="1144"/>
      <c r="G204" s="1144"/>
      <c r="H204" s="1144"/>
      <c r="I204" s="1144"/>
      <c r="J204" s="1144"/>
      <c r="K204" s="1144"/>
      <c r="L204" s="1144"/>
      <c r="M204" s="1144"/>
      <c r="N204" s="1144"/>
      <c r="O204" s="1144"/>
      <c r="P204" s="1144"/>
      <c r="Q204" s="1145"/>
      <c r="R204" s="1141"/>
    </row>
    <row r="205" spans="2:18">
      <c r="C205" s="1110"/>
      <c r="D205" s="1112" t="s">
        <v>710</v>
      </c>
      <c r="E205" s="1074"/>
      <c r="F205" s="1075"/>
      <c r="G205" s="1075"/>
      <c r="H205" s="1075"/>
      <c r="I205" s="1075"/>
      <c r="J205" s="1075"/>
      <c r="K205" s="1075"/>
      <c r="L205" s="1075"/>
      <c r="M205" s="1075"/>
      <c r="N205" s="1075"/>
      <c r="O205" s="1075"/>
      <c r="P205" s="1075"/>
      <c r="Q205" s="1076"/>
      <c r="R205" s="1141"/>
    </row>
    <row r="206" spans="2:18">
      <c r="C206" s="1110"/>
      <c r="D206" s="1113"/>
      <c r="E206" s="1143"/>
      <c r="F206" s="1144"/>
      <c r="G206" s="1144"/>
      <c r="H206" s="1144"/>
      <c r="I206" s="1144"/>
      <c r="J206" s="1144"/>
      <c r="K206" s="1144"/>
      <c r="L206" s="1144"/>
      <c r="M206" s="1144"/>
      <c r="N206" s="1144"/>
      <c r="O206" s="1144"/>
      <c r="P206" s="1144"/>
      <c r="Q206" s="1145"/>
      <c r="R206" s="1141"/>
    </row>
    <row r="207" spans="2:18" ht="15.75" thickBot="1">
      <c r="C207" s="1110"/>
      <c r="D207" s="1114"/>
      <c r="E207" s="1118"/>
      <c r="F207" s="1119"/>
      <c r="G207" s="1119"/>
      <c r="H207" s="1119"/>
      <c r="I207" s="1119"/>
      <c r="J207" s="1119"/>
      <c r="K207" s="1119"/>
      <c r="L207" s="1119"/>
      <c r="M207" s="1119"/>
      <c r="N207" s="1119"/>
      <c r="O207" s="1119"/>
      <c r="P207" s="1119"/>
      <c r="Q207" s="1120"/>
      <c r="R207" s="1141"/>
    </row>
    <row r="208" spans="2:18">
      <c r="C208" s="1110"/>
      <c r="D208" s="1112" t="s">
        <v>710</v>
      </c>
      <c r="E208" s="1121"/>
      <c r="F208" s="1122"/>
      <c r="G208" s="1122"/>
      <c r="H208" s="1122"/>
      <c r="I208" s="1122"/>
      <c r="J208" s="1122"/>
      <c r="K208" s="1122"/>
      <c r="L208" s="1122"/>
      <c r="M208" s="1122"/>
      <c r="N208" s="1122"/>
      <c r="O208" s="1122"/>
      <c r="P208" s="1122"/>
      <c r="Q208" s="1123"/>
      <c r="R208" s="1141"/>
    </row>
    <row r="209" spans="2:18">
      <c r="C209" s="1110"/>
      <c r="D209" s="1113"/>
      <c r="E209" s="1124"/>
      <c r="F209" s="1125"/>
      <c r="G209" s="1125"/>
      <c r="H209" s="1125"/>
      <c r="I209" s="1125"/>
      <c r="J209" s="1125"/>
      <c r="K209" s="1125"/>
      <c r="L209" s="1125"/>
      <c r="M209" s="1125"/>
      <c r="N209" s="1125"/>
      <c r="O209" s="1125"/>
      <c r="P209" s="1125"/>
      <c r="Q209" s="1126"/>
      <c r="R209" s="1141"/>
    </row>
    <row r="210" spans="2:18" ht="15.75" thickBot="1">
      <c r="C210" s="1111"/>
      <c r="D210" s="1114"/>
      <c r="E210" s="1127"/>
      <c r="F210" s="1128"/>
      <c r="G210" s="1128"/>
      <c r="H210" s="1128"/>
      <c r="I210" s="1128"/>
      <c r="J210" s="1128"/>
      <c r="K210" s="1128"/>
      <c r="L210" s="1128"/>
      <c r="M210" s="1128"/>
      <c r="N210" s="1128"/>
      <c r="O210" s="1128"/>
      <c r="P210" s="1128"/>
      <c r="Q210" s="1129"/>
      <c r="R210" s="1141"/>
    </row>
    <row r="211" spans="2:18" ht="15" customHeight="1">
      <c r="C211" s="1133" t="s">
        <v>9</v>
      </c>
      <c r="D211" s="1146" t="s">
        <v>710</v>
      </c>
      <c r="E211" s="1149"/>
      <c r="F211" s="1150"/>
      <c r="G211" s="1150"/>
      <c r="H211" s="1150"/>
      <c r="I211" s="1150"/>
      <c r="J211" s="1150"/>
      <c r="K211" s="1150"/>
      <c r="L211" s="1150"/>
      <c r="M211" s="1150"/>
      <c r="N211" s="1150"/>
      <c r="O211" s="1150"/>
      <c r="P211" s="1150"/>
      <c r="Q211" s="1150"/>
      <c r="R211" s="1141"/>
    </row>
    <row r="212" spans="2:18">
      <c r="C212" s="1134"/>
      <c r="D212" s="1147"/>
      <c r="E212" s="1151"/>
      <c r="F212" s="1152"/>
      <c r="G212" s="1152"/>
      <c r="H212" s="1152"/>
      <c r="I212" s="1152"/>
      <c r="J212" s="1152"/>
      <c r="K212" s="1152"/>
      <c r="L212" s="1152"/>
      <c r="M212" s="1152"/>
      <c r="N212" s="1152"/>
      <c r="O212" s="1152"/>
      <c r="P212" s="1152"/>
      <c r="Q212" s="1152"/>
      <c r="R212" s="1141"/>
    </row>
    <row r="213" spans="2:18" ht="15.75" thickBot="1">
      <c r="C213" s="1134"/>
      <c r="D213" s="1148"/>
      <c r="E213" s="1130"/>
      <c r="F213" s="1131"/>
      <c r="G213" s="1131"/>
      <c r="H213" s="1131"/>
      <c r="I213" s="1131"/>
      <c r="J213" s="1131"/>
      <c r="K213" s="1131"/>
      <c r="L213" s="1131"/>
      <c r="M213" s="1131"/>
      <c r="N213" s="1131"/>
      <c r="O213" s="1131"/>
      <c r="P213" s="1131"/>
      <c r="Q213" s="1132"/>
      <c r="R213" s="1141"/>
    </row>
    <row r="214" spans="2:18">
      <c r="C214" s="1134"/>
      <c r="D214" s="1146" t="s">
        <v>710</v>
      </c>
      <c r="E214" s="1157"/>
      <c r="F214" s="1183"/>
      <c r="G214" s="1183"/>
      <c r="H214" s="1183"/>
      <c r="I214" s="1183"/>
      <c r="J214" s="1183"/>
      <c r="K214" s="1183"/>
      <c r="L214" s="1183"/>
      <c r="M214" s="1183"/>
      <c r="N214" s="1183"/>
      <c r="O214" s="1183"/>
      <c r="P214" s="1183"/>
      <c r="Q214" s="1159"/>
      <c r="R214" s="1141"/>
    </row>
    <row r="215" spans="2:18">
      <c r="C215" s="1134"/>
      <c r="D215" s="1147"/>
      <c r="E215" s="1130"/>
      <c r="F215" s="1131"/>
      <c r="G215" s="1131"/>
      <c r="H215" s="1131"/>
      <c r="I215" s="1131"/>
      <c r="J215" s="1131"/>
      <c r="K215" s="1131"/>
      <c r="L215" s="1131"/>
      <c r="M215" s="1131"/>
      <c r="N215" s="1131"/>
      <c r="O215" s="1131"/>
      <c r="P215" s="1131"/>
      <c r="Q215" s="1132"/>
      <c r="R215" s="1141"/>
    </row>
    <row r="216" spans="2:18" ht="15.75" thickBot="1">
      <c r="C216" s="1134"/>
      <c r="D216" s="1148"/>
      <c r="E216" s="1160"/>
      <c r="F216" s="1161"/>
      <c r="G216" s="1161"/>
      <c r="H216" s="1161"/>
      <c r="I216" s="1161"/>
      <c r="J216" s="1161"/>
      <c r="K216" s="1161"/>
      <c r="L216" s="1161"/>
      <c r="M216" s="1161"/>
      <c r="N216" s="1161"/>
      <c r="O216" s="1161"/>
      <c r="P216" s="1161"/>
      <c r="Q216" s="1162"/>
      <c r="R216" s="1141"/>
    </row>
    <row r="217" spans="2:18">
      <c r="C217" s="1134"/>
      <c r="D217" s="1146" t="s">
        <v>710</v>
      </c>
      <c r="E217" s="1167"/>
      <c r="F217" s="1184"/>
      <c r="G217" s="1184"/>
      <c r="H217" s="1184"/>
      <c r="I217" s="1184"/>
      <c r="J217" s="1184"/>
      <c r="K217" s="1184"/>
      <c r="L217" s="1184"/>
      <c r="M217" s="1184"/>
      <c r="N217" s="1184"/>
      <c r="O217" s="1184"/>
      <c r="P217" s="1184"/>
      <c r="Q217" s="1185"/>
      <c r="R217" s="1141"/>
    </row>
    <row r="218" spans="2:18">
      <c r="C218" s="1134"/>
      <c r="D218" s="1147"/>
      <c r="E218" s="1186"/>
      <c r="F218" s="1187"/>
      <c r="G218" s="1187"/>
      <c r="H218" s="1187"/>
      <c r="I218" s="1187"/>
      <c r="J218" s="1187"/>
      <c r="K218" s="1187"/>
      <c r="L218" s="1187"/>
      <c r="M218" s="1187"/>
      <c r="N218" s="1187"/>
      <c r="O218" s="1187"/>
      <c r="P218" s="1187"/>
      <c r="Q218" s="1188"/>
      <c r="R218" s="1141"/>
    </row>
    <row r="219" spans="2:18" ht="15.75" thickBot="1">
      <c r="C219" s="1135"/>
      <c r="D219" s="1148"/>
      <c r="E219" s="1189"/>
      <c r="F219" s="1190"/>
      <c r="G219" s="1190"/>
      <c r="H219" s="1190"/>
      <c r="I219" s="1190"/>
      <c r="J219" s="1190"/>
      <c r="K219" s="1190"/>
      <c r="L219" s="1190"/>
      <c r="M219" s="1190"/>
      <c r="N219" s="1190"/>
      <c r="O219" s="1190"/>
      <c r="P219" s="1190"/>
      <c r="Q219" s="1191"/>
      <c r="R219" s="1142"/>
    </row>
    <row r="222" spans="2:18" ht="23.25">
      <c r="B222" s="187"/>
      <c r="C222" s="1182" t="s">
        <v>708</v>
      </c>
      <c r="D222" s="1182"/>
      <c r="E222" s="1182"/>
      <c r="F222" s="1182"/>
      <c r="G222" s="1182"/>
      <c r="H222" s="1182"/>
      <c r="I222" s="1182"/>
      <c r="J222" s="1182"/>
      <c r="K222" s="1182"/>
      <c r="L222" s="1182"/>
      <c r="M222" s="1182"/>
      <c r="N222" s="1182"/>
      <c r="O222" s="1182"/>
      <c r="P222" s="1182"/>
      <c r="Q222" s="1182"/>
      <c r="R222" s="1182"/>
    </row>
    <row r="224" spans="2:18" ht="15.75" thickBot="1"/>
    <row r="225" spans="2:18" ht="15" customHeight="1">
      <c r="B225" s="825" t="s">
        <v>937</v>
      </c>
      <c r="C225" s="825" t="s">
        <v>7</v>
      </c>
      <c r="D225" s="1101" t="s">
        <v>710</v>
      </c>
      <c r="E225" s="1083" t="s">
        <v>728</v>
      </c>
      <c r="F225" s="1084"/>
      <c r="G225" s="1084"/>
      <c r="H225" s="1084"/>
      <c r="I225" s="1084"/>
      <c r="J225" s="1084"/>
      <c r="K225" s="1084"/>
      <c r="L225" s="1084"/>
      <c r="M225" s="1084"/>
      <c r="N225" s="1084"/>
      <c r="O225" s="1084"/>
      <c r="P225" s="1084"/>
      <c r="Q225" s="1085"/>
      <c r="R225" s="1105" t="s">
        <v>938</v>
      </c>
    </row>
    <row r="226" spans="2:18">
      <c r="B226" s="826"/>
      <c r="C226" s="826"/>
      <c r="D226" s="1102"/>
      <c r="E226" s="1086"/>
      <c r="F226" s="1104"/>
      <c r="G226" s="1104"/>
      <c r="H226" s="1104"/>
      <c r="I226" s="1104"/>
      <c r="J226" s="1104"/>
      <c r="K226" s="1104"/>
      <c r="L226" s="1104"/>
      <c r="M226" s="1104"/>
      <c r="N226" s="1104"/>
      <c r="O226" s="1104"/>
      <c r="P226" s="1104"/>
      <c r="Q226" s="1088"/>
      <c r="R226" s="1106"/>
    </row>
    <row r="227" spans="2:18" ht="15.75" thickBot="1">
      <c r="B227" s="826"/>
      <c r="C227" s="826"/>
      <c r="D227" s="1103"/>
      <c r="E227" s="1089"/>
      <c r="F227" s="1090"/>
      <c r="G227" s="1090"/>
      <c r="H227" s="1090"/>
      <c r="I227" s="1090"/>
      <c r="J227" s="1090"/>
      <c r="K227" s="1090"/>
      <c r="L227" s="1090"/>
      <c r="M227" s="1090"/>
      <c r="N227" s="1090"/>
      <c r="O227" s="1090"/>
      <c r="P227" s="1090"/>
      <c r="Q227" s="1091"/>
      <c r="R227" s="1106"/>
    </row>
    <row r="228" spans="2:18">
      <c r="B228" s="826"/>
      <c r="C228" s="826"/>
      <c r="D228" s="1101" t="s">
        <v>710</v>
      </c>
      <c r="E228" s="1083" t="s">
        <v>729</v>
      </c>
      <c r="F228" s="1084"/>
      <c r="G228" s="1084"/>
      <c r="H228" s="1084"/>
      <c r="I228" s="1084"/>
      <c r="J228" s="1084"/>
      <c r="K228" s="1084"/>
      <c r="L228" s="1084"/>
      <c r="M228" s="1084"/>
      <c r="N228" s="1084"/>
      <c r="O228" s="1084"/>
      <c r="P228" s="1084"/>
      <c r="Q228" s="1085"/>
      <c r="R228" s="1106"/>
    </row>
    <row r="229" spans="2:18">
      <c r="B229" s="826"/>
      <c r="C229" s="826"/>
      <c r="D229" s="1102"/>
      <c r="E229" s="1086"/>
      <c r="F229" s="1104"/>
      <c r="G229" s="1104"/>
      <c r="H229" s="1104"/>
      <c r="I229" s="1104"/>
      <c r="J229" s="1104"/>
      <c r="K229" s="1104"/>
      <c r="L229" s="1104"/>
      <c r="M229" s="1104"/>
      <c r="N229" s="1104"/>
      <c r="O229" s="1104"/>
      <c r="P229" s="1104"/>
      <c r="Q229" s="1088"/>
      <c r="R229" s="1106"/>
    </row>
    <row r="230" spans="2:18" ht="15.75" thickBot="1">
      <c r="B230" s="826"/>
      <c r="C230" s="826"/>
      <c r="D230" s="1103"/>
      <c r="E230" s="1089"/>
      <c r="F230" s="1090"/>
      <c r="G230" s="1090"/>
      <c r="H230" s="1090"/>
      <c r="I230" s="1090"/>
      <c r="J230" s="1090"/>
      <c r="K230" s="1090"/>
      <c r="L230" s="1090"/>
      <c r="M230" s="1090"/>
      <c r="N230" s="1090"/>
      <c r="O230" s="1090"/>
      <c r="P230" s="1090"/>
      <c r="Q230" s="1091"/>
      <c r="R230" s="1106"/>
    </row>
    <row r="231" spans="2:18">
      <c r="B231" s="826"/>
      <c r="C231" s="826"/>
      <c r="D231" s="1101" t="s">
        <v>710</v>
      </c>
      <c r="E231" s="1092" t="s">
        <v>764</v>
      </c>
      <c r="F231" s="1093"/>
      <c r="G231" s="1093"/>
      <c r="H231" s="1093"/>
      <c r="I231" s="1093"/>
      <c r="J231" s="1093"/>
      <c r="K231" s="1093"/>
      <c r="L231" s="1093"/>
      <c r="M231" s="1093"/>
      <c r="N231" s="1093"/>
      <c r="O231" s="1093"/>
      <c r="P231" s="1093"/>
      <c r="Q231" s="1094"/>
      <c r="R231" s="1106"/>
    </row>
    <row r="232" spans="2:18" ht="15" customHeight="1">
      <c r="B232" s="826"/>
      <c r="C232" s="826"/>
      <c r="D232" s="1102"/>
      <c r="E232" s="1095"/>
      <c r="F232" s="1108"/>
      <c r="G232" s="1108"/>
      <c r="H232" s="1108"/>
      <c r="I232" s="1108"/>
      <c r="J232" s="1108"/>
      <c r="K232" s="1108"/>
      <c r="L232" s="1108"/>
      <c r="M232" s="1108"/>
      <c r="N232" s="1108"/>
      <c r="O232" s="1108"/>
      <c r="P232" s="1108"/>
      <c r="Q232" s="1097"/>
      <c r="R232" s="1106"/>
    </row>
    <row r="233" spans="2:18" ht="15.75" thickBot="1">
      <c r="B233" s="827"/>
      <c r="C233" s="827"/>
      <c r="D233" s="1103"/>
      <c r="E233" s="1098"/>
      <c r="F233" s="1099"/>
      <c r="G233" s="1099"/>
      <c r="H233" s="1099"/>
      <c r="I233" s="1099"/>
      <c r="J233" s="1099"/>
      <c r="K233" s="1099"/>
      <c r="L233" s="1099"/>
      <c r="M233" s="1099"/>
      <c r="N233" s="1099"/>
      <c r="O233" s="1099"/>
      <c r="P233" s="1099"/>
      <c r="Q233" s="1100"/>
      <c r="R233" s="1106"/>
    </row>
    <row r="234" spans="2:18" ht="15" customHeight="1">
      <c r="C234" s="1109" t="s">
        <v>8</v>
      </c>
      <c r="D234" s="1112" t="s">
        <v>710</v>
      </c>
      <c r="E234" s="1115"/>
      <c r="F234" s="1116"/>
      <c r="G234" s="1116"/>
      <c r="H234" s="1116"/>
      <c r="I234" s="1116"/>
      <c r="J234" s="1116"/>
      <c r="K234" s="1116"/>
      <c r="L234" s="1116"/>
      <c r="M234" s="1116"/>
      <c r="N234" s="1116"/>
      <c r="O234" s="1116"/>
      <c r="P234" s="1116"/>
      <c r="Q234" s="1117"/>
      <c r="R234" s="1106"/>
    </row>
    <row r="235" spans="2:18">
      <c r="C235" s="1110"/>
      <c r="D235" s="1113"/>
      <c r="E235" s="1074"/>
      <c r="F235" s="1075"/>
      <c r="G235" s="1075"/>
      <c r="H235" s="1075"/>
      <c r="I235" s="1075"/>
      <c r="J235" s="1075"/>
      <c r="K235" s="1075"/>
      <c r="L235" s="1075"/>
      <c r="M235" s="1075"/>
      <c r="N235" s="1075"/>
      <c r="O235" s="1075"/>
      <c r="P235" s="1075"/>
      <c r="Q235" s="1076"/>
      <c r="R235" s="1106"/>
    </row>
    <row r="236" spans="2:18" ht="15.75" thickBot="1">
      <c r="C236" s="1110"/>
      <c r="D236" s="1114"/>
      <c r="E236" s="1143"/>
      <c r="F236" s="1144"/>
      <c r="G236" s="1144"/>
      <c r="H236" s="1144"/>
      <c r="I236" s="1144"/>
      <c r="J236" s="1144"/>
      <c r="K236" s="1144"/>
      <c r="L236" s="1144"/>
      <c r="M236" s="1144"/>
      <c r="N236" s="1144"/>
      <c r="O236" s="1144"/>
      <c r="P236" s="1144"/>
      <c r="Q236" s="1145"/>
      <c r="R236" s="1106"/>
    </row>
    <row r="237" spans="2:18">
      <c r="C237" s="1110"/>
      <c r="D237" s="1112" t="s">
        <v>710</v>
      </c>
      <c r="E237" s="1074"/>
      <c r="F237" s="1075"/>
      <c r="G237" s="1075"/>
      <c r="H237" s="1075"/>
      <c r="I237" s="1075"/>
      <c r="J237" s="1075"/>
      <c r="K237" s="1075"/>
      <c r="L237" s="1075"/>
      <c r="M237" s="1075"/>
      <c r="N237" s="1075"/>
      <c r="O237" s="1075"/>
      <c r="P237" s="1075"/>
      <c r="Q237" s="1076"/>
      <c r="R237" s="1106"/>
    </row>
    <row r="238" spans="2:18">
      <c r="C238" s="1110"/>
      <c r="D238" s="1113"/>
      <c r="E238" s="1143"/>
      <c r="F238" s="1144"/>
      <c r="G238" s="1144"/>
      <c r="H238" s="1144"/>
      <c r="I238" s="1144"/>
      <c r="J238" s="1144"/>
      <c r="K238" s="1144"/>
      <c r="L238" s="1144"/>
      <c r="M238" s="1144"/>
      <c r="N238" s="1144"/>
      <c r="O238" s="1144"/>
      <c r="P238" s="1144"/>
      <c r="Q238" s="1145"/>
      <c r="R238" s="1106"/>
    </row>
    <row r="239" spans="2:18" ht="15.75" thickBot="1">
      <c r="C239" s="1110"/>
      <c r="D239" s="1114"/>
      <c r="E239" s="1118"/>
      <c r="F239" s="1119"/>
      <c r="G239" s="1119"/>
      <c r="H239" s="1119"/>
      <c r="I239" s="1119"/>
      <c r="J239" s="1119"/>
      <c r="K239" s="1119"/>
      <c r="L239" s="1119"/>
      <c r="M239" s="1119"/>
      <c r="N239" s="1119"/>
      <c r="O239" s="1119"/>
      <c r="P239" s="1119"/>
      <c r="Q239" s="1120"/>
      <c r="R239" s="1106"/>
    </row>
    <row r="240" spans="2:18">
      <c r="C240" s="1110"/>
      <c r="D240" s="1112" t="s">
        <v>710</v>
      </c>
      <c r="E240" s="1121"/>
      <c r="F240" s="1122"/>
      <c r="G240" s="1122"/>
      <c r="H240" s="1122"/>
      <c r="I240" s="1122"/>
      <c r="J240" s="1122"/>
      <c r="K240" s="1122"/>
      <c r="L240" s="1122"/>
      <c r="M240" s="1122"/>
      <c r="N240" s="1122"/>
      <c r="O240" s="1122"/>
      <c r="P240" s="1122"/>
      <c r="Q240" s="1123"/>
      <c r="R240" s="1106"/>
    </row>
    <row r="241" spans="2:18">
      <c r="C241" s="1110"/>
      <c r="D241" s="1113"/>
      <c r="E241" s="1124"/>
      <c r="F241" s="1125"/>
      <c r="G241" s="1125"/>
      <c r="H241" s="1125"/>
      <c r="I241" s="1125"/>
      <c r="J241" s="1125"/>
      <c r="K241" s="1125"/>
      <c r="L241" s="1125"/>
      <c r="M241" s="1125"/>
      <c r="N241" s="1125"/>
      <c r="O241" s="1125"/>
      <c r="P241" s="1125"/>
      <c r="Q241" s="1126"/>
      <c r="R241" s="1106"/>
    </row>
    <row r="242" spans="2:18" ht="15.75" thickBot="1">
      <c r="C242" s="1111"/>
      <c r="D242" s="1114"/>
      <c r="E242" s="1127"/>
      <c r="F242" s="1128"/>
      <c r="G242" s="1128"/>
      <c r="H242" s="1128"/>
      <c r="I242" s="1128"/>
      <c r="J242" s="1128"/>
      <c r="K242" s="1128"/>
      <c r="L242" s="1128"/>
      <c r="M242" s="1128"/>
      <c r="N242" s="1128"/>
      <c r="O242" s="1128"/>
      <c r="P242" s="1128"/>
      <c r="Q242" s="1129"/>
      <c r="R242" s="1106"/>
    </row>
    <row r="243" spans="2:18" ht="15" customHeight="1">
      <c r="C243" s="1133" t="s">
        <v>9</v>
      </c>
      <c r="D243" s="1146" t="s">
        <v>710</v>
      </c>
      <c r="E243" s="1149"/>
      <c r="F243" s="1150"/>
      <c r="G243" s="1150"/>
      <c r="H243" s="1150"/>
      <c r="I243" s="1150"/>
      <c r="J243" s="1150"/>
      <c r="K243" s="1150"/>
      <c r="L243" s="1150"/>
      <c r="M243" s="1150"/>
      <c r="N243" s="1150"/>
      <c r="O243" s="1150"/>
      <c r="P243" s="1150"/>
      <c r="Q243" s="1150"/>
      <c r="R243" s="1106"/>
    </row>
    <row r="244" spans="2:18">
      <c r="C244" s="1134"/>
      <c r="D244" s="1147"/>
      <c r="E244" s="1151"/>
      <c r="F244" s="1152"/>
      <c r="G244" s="1152"/>
      <c r="H244" s="1152"/>
      <c r="I244" s="1152"/>
      <c r="J244" s="1152"/>
      <c r="K244" s="1152"/>
      <c r="L244" s="1152"/>
      <c r="M244" s="1152"/>
      <c r="N244" s="1152"/>
      <c r="O244" s="1152"/>
      <c r="P244" s="1152"/>
      <c r="Q244" s="1152"/>
      <c r="R244" s="1106"/>
    </row>
    <row r="245" spans="2:18" ht="15.75" thickBot="1">
      <c r="C245" s="1134"/>
      <c r="D245" s="1148"/>
      <c r="E245" s="1130"/>
      <c r="F245" s="1131"/>
      <c r="G245" s="1131"/>
      <c r="H245" s="1131"/>
      <c r="I245" s="1131"/>
      <c r="J245" s="1131"/>
      <c r="K245" s="1131"/>
      <c r="L245" s="1131"/>
      <c r="M245" s="1131"/>
      <c r="N245" s="1131"/>
      <c r="O245" s="1131"/>
      <c r="P245" s="1131"/>
      <c r="Q245" s="1132"/>
      <c r="R245" s="1106"/>
    </row>
    <row r="246" spans="2:18">
      <c r="C246" s="1134"/>
      <c r="D246" s="1146" t="s">
        <v>710</v>
      </c>
      <c r="E246" s="1157"/>
      <c r="F246" s="1183"/>
      <c r="G246" s="1183"/>
      <c r="H246" s="1183"/>
      <c r="I246" s="1183"/>
      <c r="J246" s="1183"/>
      <c r="K246" s="1183"/>
      <c r="L246" s="1183"/>
      <c r="M246" s="1183"/>
      <c r="N246" s="1183"/>
      <c r="O246" s="1183"/>
      <c r="P246" s="1183"/>
      <c r="Q246" s="1159"/>
      <c r="R246" s="1106"/>
    </row>
    <row r="247" spans="2:18">
      <c r="C247" s="1134"/>
      <c r="D247" s="1147"/>
      <c r="E247" s="1130"/>
      <c r="F247" s="1131"/>
      <c r="G247" s="1131"/>
      <c r="H247" s="1131"/>
      <c r="I247" s="1131"/>
      <c r="J247" s="1131"/>
      <c r="K247" s="1131"/>
      <c r="L247" s="1131"/>
      <c r="M247" s="1131"/>
      <c r="N247" s="1131"/>
      <c r="O247" s="1131"/>
      <c r="P247" s="1131"/>
      <c r="Q247" s="1132"/>
      <c r="R247" s="1106"/>
    </row>
    <row r="248" spans="2:18" ht="15.75" thickBot="1">
      <c r="C248" s="1134"/>
      <c r="D248" s="1148"/>
      <c r="E248" s="1160"/>
      <c r="F248" s="1161"/>
      <c r="G248" s="1161"/>
      <c r="H248" s="1161"/>
      <c r="I248" s="1161"/>
      <c r="J248" s="1161"/>
      <c r="K248" s="1161"/>
      <c r="L248" s="1161"/>
      <c r="M248" s="1161"/>
      <c r="N248" s="1161"/>
      <c r="O248" s="1161"/>
      <c r="P248" s="1161"/>
      <c r="Q248" s="1162"/>
      <c r="R248" s="1106"/>
    </row>
    <row r="249" spans="2:18">
      <c r="C249" s="1134"/>
      <c r="D249" s="1146" t="s">
        <v>710</v>
      </c>
      <c r="E249" s="1167"/>
      <c r="F249" s="1184"/>
      <c r="G249" s="1184"/>
      <c r="H249" s="1184"/>
      <c r="I249" s="1184"/>
      <c r="J249" s="1184"/>
      <c r="K249" s="1184"/>
      <c r="L249" s="1184"/>
      <c r="M249" s="1184"/>
      <c r="N249" s="1184"/>
      <c r="O249" s="1184"/>
      <c r="P249" s="1184"/>
      <c r="Q249" s="1185"/>
      <c r="R249" s="1106"/>
    </row>
    <row r="250" spans="2:18">
      <c r="C250" s="1134"/>
      <c r="D250" s="1147"/>
      <c r="E250" s="1186"/>
      <c r="F250" s="1187"/>
      <c r="G250" s="1187"/>
      <c r="H250" s="1187"/>
      <c r="I250" s="1187"/>
      <c r="J250" s="1187"/>
      <c r="K250" s="1187"/>
      <c r="L250" s="1187"/>
      <c r="M250" s="1187"/>
      <c r="N250" s="1187"/>
      <c r="O250" s="1187"/>
      <c r="P250" s="1187"/>
      <c r="Q250" s="1188"/>
      <c r="R250" s="1106"/>
    </row>
    <row r="251" spans="2:18" ht="15.75" thickBot="1">
      <c r="C251" s="1135"/>
      <c r="D251" s="1148"/>
      <c r="E251" s="1189"/>
      <c r="F251" s="1190"/>
      <c r="G251" s="1190"/>
      <c r="H251" s="1190"/>
      <c r="I251" s="1190"/>
      <c r="J251" s="1190"/>
      <c r="K251" s="1190"/>
      <c r="L251" s="1190"/>
      <c r="M251" s="1190"/>
      <c r="N251" s="1190"/>
      <c r="O251" s="1190"/>
      <c r="P251" s="1190"/>
      <c r="Q251" s="1191"/>
      <c r="R251" s="1107"/>
    </row>
    <row r="253" spans="2:18" ht="23.25">
      <c r="B253" s="187"/>
      <c r="C253" s="1182" t="s">
        <v>708</v>
      </c>
      <c r="D253" s="1182"/>
      <c r="E253" s="1182"/>
      <c r="F253" s="1182"/>
      <c r="G253" s="1182"/>
      <c r="H253" s="1182"/>
      <c r="I253" s="1182"/>
      <c r="J253" s="1182"/>
      <c r="K253" s="1182"/>
      <c r="L253" s="1182"/>
      <c r="M253" s="1182"/>
      <c r="N253" s="1182"/>
      <c r="O253" s="1182"/>
      <c r="P253" s="1182"/>
      <c r="Q253" s="1182"/>
      <c r="R253" s="1182"/>
    </row>
    <row r="255" spans="2:18" ht="15.75" thickBot="1"/>
    <row r="256" spans="2:18" ht="15" customHeight="1">
      <c r="B256" s="1222" t="s">
        <v>938</v>
      </c>
      <c r="C256" s="1222" t="s">
        <v>7</v>
      </c>
      <c r="D256" s="1225" t="s">
        <v>710</v>
      </c>
      <c r="E256" s="1083" t="s">
        <v>728</v>
      </c>
      <c r="F256" s="1084"/>
      <c r="G256" s="1084"/>
      <c r="H256" s="1084"/>
      <c r="I256" s="1084"/>
      <c r="J256" s="1084"/>
      <c r="K256" s="1084"/>
      <c r="L256" s="1084"/>
      <c r="M256" s="1084"/>
      <c r="N256" s="1084"/>
      <c r="O256" s="1084"/>
      <c r="P256" s="1084"/>
      <c r="Q256" s="1085"/>
      <c r="R256" s="1228" t="s">
        <v>997</v>
      </c>
    </row>
    <row r="257" spans="2:18">
      <c r="B257" s="1223"/>
      <c r="C257" s="1223"/>
      <c r="D257" s="1226"/>
      <c r="E257" s="1086"/>
      <c r="F257" s="1104"/>
      <c r="G257" s="1104"/>
      <c r="H257" s="1104"/>
      <c r="I257" s="1104"/>
      <c r="J257" s="1104"/>
      <c r="K257" s="1104"/>
      <c r="L257" s="1104"/>
      <c r="M257" s="1104"/>
      <c r="N257" s="1104"/>
      <c r="O257" s="1104"/>
      <c r="P257" s="1104"/>
      <c r="Q257" s="1088"/>
      <c r="R257" s="1229"/>
    </row>
    <row r="258" spans="2:18" ht="15.75" thickBot="1">
      <c r="B258" s="1223"/>
      <c r="C258" s="1223"/>
      <c r="D258" s="1227"/>
      <c r="E258" s="1089"/>
      <c r="F258" s="1090"/>
      <c r="G258" s="1090"/>
      <c r="H258" s="1090"/>
      <c r="I258" s="1090"/>
      <c r="J258" s="1090"/>
      <c r="K258" s="1090"/>
      <c r="L258" s="1090"/>
      <c r="M258" s="1090"/>
      <c r="N258" s="1090"/>
      <c r="O258" s="1090"/>
      <c r="P258" s="1090"/>
      <c r="Q258" s="1091"/>
      <c r="R258" s="1229"/>
    </row>
    <row r="259" spans="2:18">
      <c r="B259" s="1223"/>
      <c r="C259" s="1223"/>
      <c r="D259" s="1225" t="s">
        <v>710</v>
      </c>
      <c r="E259" s="1083" t="s">
        <v>729</v>
      </c>
      <c r="F259" s="1084"/>
      <c r="G259" s="1084"/>
      <c r="H259" s="1084"/>
      <c r="I259" s="1084"/>
      <c r="J259" s="1084"/>
      <c r="K259" s="1084"/>
      <c r="L259" s="1084"/>
      <c r="M259" s="1084"/>
      <c r="N259" s="1084"/>
      <c r="O259" s="1084"/>
      <c r="P259" s="1084"/>
      <c r="Q259" s="1085"/>
      <c r="R259" s="1229"/>
    </row>
    <row r="260" spans="2:18">
      <c r="B260" s="1223"/>
      <c r="C260" s="1223"/>
      <c r="D260" s="1226"/>
      <c r="E260" s="1086"/>
      <c r="F260" s="1104"/>
      <c r="G260" s="1104"/>
      <c r="H260" s="1104"/>
      <c r="I260" s="1104"/>
      <c r="J260" s="1104"/>
      <c r="K260" s="1104"/>
      <c r="L260" s="1104"/>
      <c r="M260" s="1104"/>
      <c r="N260" s="1104"/>
      <c r="O260" s="1104"/>
      <c r="P260" s="1104"/>
      <c r="Q260" s="1088"/>
      <c r="R260" s="1229"/>
    </row>
    <row r="261" spans="2:18" ht="15.75" thickBot="1">
      <c r="B261" s="1223"/>
      <c r="C261" s="1223"/>
      <c r="D261" s="1227"/>
      <c r="E261" s="1089"/>
      <c r="F261" s="1090"/>
      <c r="G261" s="1090"/>
      <c r="H261" s="1090"/>
      <c r="I261" s="1090"/>
      <c r="J261" s="1090"/>
      <c r="K261" s="1090"/>
      <c r="L261" s="1090"/>
      <c r="M261" s="1090"/>
      <c r="N261" s="1090"/>
      <c r="O261" s="1090"/>
      <c r="P261" s="1090"/>
      <c r="Q261" s="1091"/>
      <c r="R261" s="1229"/>
    </row>
    <row r="262" spans="2:18">
      <c r="B262" s="1223"/>
      <c r="C262" s="1223"/>
      <c r="D262" s="1225" t="s">
        <v>710</v>
      </c>
      <c r="E262" s="1092" t="s">
        <v>764</v>
      </c>
      <c r="F262" s="1093"/>
      <c r="G262" s="1093"/>
      <c r="H262" s="1093"/>
      <c r="I262" s="1093"/>
      <c r="J262" s="1093"/>
      <c r="K262" s="1093"/>
      <c r="L262" s="1093"/>
      <c r="M262" s="1093"/>
      <c r="N262" s="1093"/>
      <c r="O262" s="1093"/>
      <c r="P262" s="1093"/>
      <c r="Q262" s="1094"/>
      <c r="R262" s="1229"/>
    </row>
    <row r="263" spans="2:18" ht="15" customHeight="1">
      <c r="B263" s="1223"/>
      <c r="C263" s="1223"/>
      <c r="D263" s="1226"/>
      <c r="E263" s="1095"/>
      <c r="F263" s="1108"/>
      <c r="G263" s="1108"/>
      <c r="H263" s="1108"/>
      <c r="I263" s="1108"/>
      <c r="J263" s="1108"/>
      <c r="K263" s="1108"/>
      <c r="L263" s="1108"/>
      <c r="M263" s="1108"/>
      <c r="N263" s="1108"/>
      <c r="O263" s="1108"/>
      <c r="P263" s="1108"/>
      <c r="Q263" s="1097"/>
      <c r="R263" s="1229"/>
    </row>
    <row r="264" spans="2:18" ht="15.75" thickBot="1">
      <c r="B264" s="1224"/>
      <c r="C264" s="1224"/>
      <c r="D264" s="1227"/>
      <c r="E264" s="1098"/>
      <c r="F264" s="1099"/>
      <c r="G264" s="1099"/>
      <c r="H264" s="1099"/>
      <c r="I264" s="1099"/>
      <c r="J264" s="1099"/>
      <c r="K264" s="1099"/>
      <c r="L264" s="1099"/>
      <c r="M264" s="1099"/>
      <c r="N264" s="1099"/>
      <c r="O264" s="1099"/>
      <c r="P264" s="1099"/>
      <c r="Q264" s="1100"/>
      <c r="R264" s="1229"/>
    </row>
    <row r="265" spans="2:18" ht="15" customHeight="1">
      <c r="C265" s="1109" t="s">
        <v>8</v>
      </c>
      <c r="D265" s="1112" t="s">
        <v>710</v>
      </c>
      <c r="E265" s="1115"/>
      <c r="F265" s="1116"/>
      <c r="G265" s="1116"/>
      <c r="H265" s="1116"/>
      <c r="I265" s="1116"/>
      <c r="J265" s="1116"/>
      <c r="K265" s="1116"/>
      <c r="L265" s="1116"/>
      <c r="M265" s="1116"/>
      <c r="N265" s="1116"/>
      <c r="O265" s="1116"/>
      <c r="P265" s="1116"/>
      <c r="Q265" s="1117"/>
      <c r="R265" s="1229"/>
    </row>
    <row r="266" spans="2:18">
      <c r="C266" s="1110"/>
      <c r="D266" s="1113"/>
      <c r="E266" s="1074"/>
      <c r="F266" s="1075"/>
      <c r="G266" s="1075"/>
      <c r="H266" s="1075"/>
      <c r="I266" s="1075"/>
      <c r="J266" s="1075"/>
      <c r="K266" s="1075"/>
      <c r="L266" s="1075"/>
      <c r="M266" s="1075"/>
      <c r="N266" s="1075"/>
      <c r="O266" s="1075"/>
      <c r="P266" s="1075"/>
      <c r="Q266" s="1076"/>
      <c r="R266" s="1229"/>
    </row>
    <row r="267" spans="2:18" ht="15.75" thickBot="1">
      <c r="C267" s="1110"/>
      <c r="D267" s="1114"/>
      <c r="E267" s="1143"/>
      <c r="F267" s="1144"/>
      <c r="G267" s="1144"/>
      <c r="H267" s="1144"/>
      <c r="I267" s="1144"/>
      <c r="J267" s="1144"/>
      <c r="K267" s="1144"/>
      <c r="L267" s="1144"/>
      <c r="M267" s="1144"/>
      <c r="N267" s="1144"/>
      <c r="O267" s="1144"/>
      <c r="P267" s="1144"/>
      <c r="Q267" s="1145"/>
      <c r="R267" s="1229"/>
    </row>
    <row r="268" spans="2:18">
      <c r="C268" s="1110"/>
      <c r="D268" s="1112" t="s">
        <v>710</v>
      </c>
      <c r="E268" s="1074"/>
      <c r="F268" s="1075"/>
      <c r="G268" s="1075"/>
      <c r="H268" s="1075"/>
      <c r="I268" s="1075"/>
      <c r="J268" s="1075"/>
      <c r="K268" s="1075"/>
      <c r="L268" s="1075"/>
      <c r="M268" s="1075"/>
      <c r="N268" s="1075"/>
      <c r="O268" s="1075"/>
      <c r="P268" s="1075"/>
      <c r="Q268" s="1076"/>
      <c r="R268" s="1229"/>
    </row>
    <row r="269" spans="2:18">
      <c r="C269" s="1110"/>
      <c r="D269" s="1113"/>
      <c r="E269" s="1143"/>
      <c r="F269" s="1144"/>
      <c r="G269" s="1144"/>
      <c r="H269" s="1144"/>
      <c r="I269" s="1144"/>
      <c r="J269" s="1144"/>
      <c r="K269" s="1144"/>
      <c r="L269" s="1144"/>
      <c r="M269" s="1144"/>
      <c r="N269" s="1144"/>
      <c r="O269" s="1144"/>
      <c r="P269" s="1144"/>
      <c r="Q269" s="1145"/>
      <c r="R269" s="1229"/>
    </row>
    <row r="270" spans="2:18" ht="15.75" thickBot="1">
      <c r="C270" s="1110"/>
      <c r="D270" s="1114"/>
      <c r="E270" s="1118"/>
      <c r="F270" s="1119"/>
      <c r="G270" s="1119"/>
      <c r="H270" s="1119"/>
      <c r="I270" s="1119"/>
      <c r="J270" s="1119"/>
      <c r="K270" s="1119"/>
      <c r="L270" s="1119"/>
      <c r="M270" s="1119"/>
      <c r="N270" s="1119"/>
      <c r="O270" s="1119"/>
      <c r="P270" s="1119"/>
      <c r="Q270" s="1120"/>
      <c r="R270" s="1229"/>
    </row>
    <row r="271" spans="2:18">
      <c r="C271" s="1110"/>
      <c r="D271" s="1112" t="s">
        <v>710</v>
      </c>
      <c r="E271" s="1121"/>
      <c r="F271" s="1122"/>
      <c r="G271" s="1122"/>
      <c r="H271" s="1122"/>
      <c r="I271" s="1122"/>
      <c r="J271" s="1122"/>
      <c r="K271" s="1122"/>
      <c r="L271" s="1122"/>
      <c r="M271" s="1122"/>
      <c r="N271" s="1122"/>
      <c r="O271" s="1122"/>
      <c r="P271" s="1122"/>
      <c r="Q271" s="1123"/>
      <c r="R271" s="1229"/>
    </row>
    <row r="272" spans="2:18">
      <c r="C272" s="1110"/>
      <c r="D272" s="1113"/>
      <c r="E272" s="1124"/>
      <c r="F272" s="1125"/>
      <c r="G272" s="1125"/>
      <c r="H272" s="1125"/>
      <c r="I272" s="1125"/>
      <c r="J272" s="1125"/>
      <c r="K272" s="1125"/>
      <c r="L272" s="1125"/>
      <c r="M272" s="1125"/>
      <c r="N272" s="1125"/>
      <c r="O272" s="1125"/>
      <c r="P272" s="1125"/>
      <c r="Q272" s="1126"/>
      <c r="R272" s="1229"/>
    </row>
    <row r="273" spans="2:18" ht="15.75" thickBot="1">
      <c r="C273" s="1111"/>
      <c r="D273" s="1114"/>
      <c r="E273" s="1127"/>
      <c r="F273" s="1128"/>
      <c r="G273" s="1128"/>
      <c r="H273" s="1128"/>
      <c r="I273" s="1128"/>
      <c r="J273" s="1128"/>
      <c r="K273" s="1128"/>
      <c r="L273" s="1128"/>
      <c r="M273" s="1128"/>
      <c r="N273" s="1128"/>
      <c r="O273" s="1128"/>
      <c r="P273" s="1128"/>
      <c r="Q273" s="1129"/>
      <c r="R273" s="1229"/>
    </row>
    <row r="274" spans="2:18" ht="15" customHeight="1">
      <c r="C274" s="1133" t="s">
        <v>9</v>
      </c>
      <c r="D274" s="1146" t="s">
        <v>710</v>
      </c>
      <c r="E274" s="1149"/>
      <c r="F274" s="1150"/>
      <c r="G274" s="1150"/>
      <c r="H274" s="1150"/>
      <c r="I274" s="1150"/>
      <c r="J274" s="1150"/>
      <c r="K274" s="1150"/>
      <c r="L274" s="1150"/>
      <c r="M274" s="1150"/>
      <c r="N274" s="1150"/>
      <c r="O274" s="1150"/>
      <c r="P274" s="1150"/>
      <c r="Q274" s="1150"/>
      <c r="R274" s="1229"/>
    </row>
    <row r="275" spans="2:18">
      <c r="C275" s="1134"/>
      <c r="D275" s="1147"/>
      <c r="E275" s="1151"/>
      <c r="F275" s="1152"/>
      <c r="G275" s="1152"/>
      <c r="H275" s="1152"/>
      <c r="I275" s="1152"/>
      <c r="J275" s="1152"/>
      <c r="K275" s="1152"/>
      <c r="L275" s="1152"/>
      <c r="M275" s="1152"/>
      <c r="N275" s="1152"/>
      <c r="O275" s="1152"/>
      <c r="P275" s="1152"/>
      <c r="Q275" s="1152"/>
      <c r="R275" s="1229"/>
    </row>
    <row r="276" spans="2:18" ht="15.75" thickBot="1">
      <c r="C276" s="1134"/>
      <c r="D276" s="1148"/>
      <c r="E276" s="1130"/>
      <c r="F276" s="1131"/>
      <c r="G276" s="1131"/>
      <c r="H276" s="1131"/>
      <c r="I276" s="1131"/>
      <c r="J276" s="1131"/>
      <c r="K276" s="1131"/>
      <c r="L276" s="1131"/>
      <c r="M276" s="1131"/>
      <c r="N276" s="1131"/>
      <c r="O276" s="1131"/>
      <c r="P276" s="1131"/>
      <c r="Q276" s="1132"/>
      <c r="R276" s="1229"/>
    </row>
    <row r="277" spans="2:18">
      <c r="C277" s="1134"/>
      <c r="D277" s="1146" t="s">
        <v>710</v>
      </c>
      <c r="E277" s="1157"/>
      <c r="F277" s="1183"/>
      <c r="G277" s="1183"/>
      <c r="H277" s="1183"/>
      <c r="I277" s="1183"/>
      <c r="J277" s="1183"/>
      <c r="K277" s="1183"/>
      <c r="L277" s="1183"/>
      <c r="M277" s="1183"/>
      <c r="N277" s="1183"/>
      <c r="O277" s="1183"/>
      <c r="P277" s="1183"/>
      <c r="Q277" s="1159"/>
      <c r="R277" s="1229"/>
    </row>
    <row r="278" spans="2:18">
      <c r="C278" s="1134"/>
      <c r="D278" s="1147"/>
      <c r="E278" s="1130"/>
      <c r="F278" s="1131"/>
      <c r="G278" s="1131"/>
      <c r="H278" s="1131"/>
      <c r="I278" s="1131"/>
      <c r="J278" s="1131"/>
      <c r="K278" s="1131"/>
      <c r="L278" s="1131"/>
      <c r="M278" s="1131"/>
      <c r="N278" s="1131"/>
      <c r="O278" s="1131"/>
      <c r="P278" s="1131"/>
      <c r="Q278" s="1132"/>
      <c r="R278" s="1229"/>
    </row>
    <row r="279" spans="2:18" ht="15.75" thickBot="1">
      <c r="C279" s="1134"/>
      <c r="D279" s="1148"/>
      <c r="E279" s="1160"/>
      <c r="F279" s="1161"/>
      <c r="G279" s="1161"/>
      <c r="H279" s="1161"/>
      <c r="I279" s="1161"/>
      <c r="J279" s="1161"/>
      <c r="K279" s="1161"/>
      <c r="L279" s="1161"/>
      <c r="M279" s="1161"/>
      <c r="N279" s="1161"/>
      <c r="O279" s="1161"/>
      <c r="P279" s="1161"/>
      <c r="Q279" s="1162"/>
      <c r="R279" s="1229"/>
    </row>
    <row r="280" spans="2:18">
      <c r="C280" s="1134"/>
      <c r="D280" s="1146" t="s">
        <v>710</v>
      </c>
      <c r="E280" s="1167"/>
      <c r="F280" s="1184"/>
      <c r="G280" s="1184"/>
      <c r="H280" s="1184"/>
      <c r="I280" s="1184"/>
      <c r="J280" s="1184"/>
      <c r="K280" s="1184"/>
      <c r="L280" s="1184"/>
      <c r="M280" s="1184"/>
      <c r="N280" s="1184"/>
      <c r="O280" s="1184"/>
      <c r="P280" s="1184"/>
      <c r="Q280" s="1185"/>
      <c r="R280" s="1229"/>
    </row>
    <row r="281" spans="2:18">
      <c r="C281" s="1134"/>
      <c r="D281" s="1147"/>
      <c r="E281" s="1186"/>
      <c r="F281" s="1187"/>
      <c r="G281" s="1187"/>
      <c r="H281" s="1187"/>
      <c r="I281" s="1187"/>
      <c r="J281" s="1187"/>
      <c r="K281" s="1187"/>
      <c r="L281" s="1187"/>
      <c r="M281" s="1187"/>
      <c r="N281" s="1187"/>
      <c r="O281" s="1187"/>
      <c r="P281" s="1187"/>
      <c r="Q281" s="1188"/>
      <c r="R281" s="1229"/>
    </row>
    <row r="282" spans="2:18" ht="15.75" thickBot="1">
      <c r="C282" s="1135"/>
      <c r="D282" s="1148"/>
      <c r="E282" s="1189"/>
      <c r="F282" s="1190"/>
      <c r="G282" s="1190"/>
      <c r="H282" s="1190"/>
      <c r="I282" s="1190"/>
      <c r="J282" s="1190"/>
      <c r="K282" s="1190"/>
      <c r="L282" s="1190"/>
      <c r="M282" s="1190"/>
      <c r="N282" s="1190"/>
      <c r="O282" s="1190"/>
      <c r="P282" s="1190"/>
      <c r="Q282" s="1191"/>
      <c r="R282" s="1230"/>
    </row>
    <row r="284" spans="2:18" ht="23.25">
      <c r="B284" s="187"/>
      <c r="C284" s="1182" t="s">
        <v>708</v>
      </c>
      <c r="D284" s="1182"/>
      <c r="E284" s="1182"/>
      <c r="F284" s="1182"/>
      <c r="G284" s="1182"/>
      <c r="H284" s="1182"/>
      <c r="I284" s="1182"/>
      <c r="J284" s="1182"/>
      <c r="K284" s="1182"/>
      <c r="L284" s="1182"/>
      <c r="M284" s="1182"/>
      <c r="N284" s="1182"/>
      <c r="O284" s="1182"/>
      <c r="P284" s="1182"/>
      <c r="Q284" s="1182"/>
      <c r="R284" s="1182"/>
    </row>
    <row r="286" spans="2:18" ht="15.75" thickBot="1"/>
    <row r="287" spans="2:18" ht="15" customHeight="1">
      <c r="B287" s="1231" t="s">
        <v>997</v>
      </c>
      <c r="C287" s="1231" t="s">
        <v>7</v>
      </c>
      <c r="D287" s="1234" t="s">
        <v>710</v>
      </c>
      <c r="E287" s="1083" t="s">
        <v>728</v>
      </c>
      <c r="F287" s="1084"/>
      <c r="G287" s="1084"/>
      <c r="H287" s="1084"/>
      <c r="I287" s="1084"/>
      <c r="J287" s="1084"/>
      <c r="K287" s="1084"/>
      <c r="L287" s="1084"/>
      <c r="M287" s="1084"/>
      <c r="N287" s="1084"/>
      <c r="O287" s="1084"/>
      <c r="P287" s="1084"/>
      <c r="Q287" s="1085"/>
      <c r="R287" s="1237" t="s">
        <v>1300</v>
      </c>
    </row>
    <row r="288" spans="2:18">
      <c r="B288" s="1232"/>
      <c r="C288" s="1232"/>
      <c r="D288" s="1235"/>
      <c r="E288" s="1086"/>
      <c r="F288" s="1104"/>
      <c r="G288" s="1104"/>
      <c r="H288" s="1104"/>
      <c r="I288" s="1104"/>
      <c r="J288" s="1104"/>
      <c r="K288" s="1104"/>
      <c r="L288" s="1104"/>
      <c r="M288" s="1104"/>
      <c r="N288" s="1104"/>
      <c r="O288" s="1104"/>
      <c r="P288" s="1104"/>
      <c r="Q288" s="1088"/>
      <c r="R288" s="1238"/>
    </row>
    <row r="289" spans="2:18" ht="15.75" thickBot="1">
      <c r="B289" s="1232"/>
      <c r="C289" s="1232"/>
      <c r="D289" s="1236"/>
      <c r="E289" s="1089"/>
      <c r="F289" s="1090"/>
      <c r="G289" s="1090"/>
      <c r="H289" s="1090"/>
      <c r="I289" s="1090"/>
      <c r="J289" s="1090"/>
      <c r="K289" s="1090"/>
      <c r="L289" s="1090"/>
      <c r="M289" s="1090"/>
      <c r="N289" s="1090"/>
      <c r="O289" s="1090"/>
      <c r="P289" s="1090"/>
      <c r="Q289" s="1091"/>
      <c r="R289" s="1238"/>
    </row>
    <row r="290" spans="2:18">
      <c r="B290" s="1232"/>
      <c r="C290" s="1232"/>
      <c r="D290" s="1234" t="s">
        <v>710</v>
      </c>
      <c r="E290" s="1083" t="s">
        <v>729</v>
      </c>
      <c r="F290" s="1084"/>
      <c r="G290" s="1084"/>
      <c r="H290" s="1084"/>
      <c r="I290" s="1084"/>
      <c r="J290" s="1084"/>
      <c r="K290" s="1084"/>
      <c r="L290" s="1084"/>
      <c r="M290" s="1084"/>
      <c r="N290" s="1084"/>
      <c r="O290" s="1084"/>
      <c r="P290" s="1084"/>
      <c r="Q290" s="1085"/>
      <c r="R290" s="1238"/>
    </row>
    <row r="291" spans="2:18">
      <c r="B291" s="1232"/>
      <c r="C291" s="1232"/>
      <c r="D291" s="1235"/>
      <c r="E291" s="1086"/>
      <c r="F291" s="1104"/>
      <c r="G291" s="1104"/>
      <c r="H291" s="1104"/>
      <c r="I291" s="1104"/>
      <c r="J291" s="1104"/>
      <c r="K291" s="1104"/>
      <c r="L291" s="1104"/>
      <c r="M291" s="1104"/>
      <c r="N291" s="1104"/>
      <c r="O291" s="1104"/>
      <c r="P291" s="1104"/>
      <c r="Q291" s="1088"/>
      <c r="R291" s="1238"/>
    </row>
    <row r="292" spans="2:18" ht="15.75" thickBot="1">
      <c r="B292" s="1232"/>
      <c r="C292" s="1232"/>
      <c r="D292" s="1236"/>
      <c r="E292" s="1089"/>
      <c r="F292" s="1090"/>
      <c r="G292" s="1090"/>
      <c r="H292" s="1090"/>
      <c r="I292" s="1090"/>
      <c r="J292" s="1090"/>
      <c r="K292" s="1090"/>
      <c r="L292" s="1090"/>
      <c r="M292" s="1090"/>
      <c r="N292" s="1090"/>
      <c r="O292" s="1090"/>
      <c r="P292" s="1090"/>
      <c r="Q292" s="1091"/>
      <c r="R292" s="1238"/>
    </row>
    <row r="293" spans="2:18">
      <c r="B293" s="1232"/>
      <c r="C293" s="1232"/>
      <c r="D293" s="1234" t="s">
        <v>710</v>
      </c>
      <c r="E293" s="1092" t="s">
        <v>764</v>
      </c>
      <c r="F293" s="1093"/>
      <c r="G293" s="1093"/>
      <c r="H293" s="1093"/>
      <c r="I293" s="1093"/>
      <c r="J293" s="1093"/>
      <c r="K293" s="1093"/>
      <c r="L293" s="1093"/>
      <c r="M293" s="1093"/>
      <c r="N293" s="1093"/>
      <c r="O293" s="1093"/>
      <c r="P293" s="1093"/>
      <c r="Q293" s="1094"/>
      <c r="R293" s="1238"/>
    </row>
    <row r="294" spans="2:18" ht="15" customHeight="1">
      <c r="B294" s="1232"/>
      <c r="C294" s="1232"/>
      <c r="D294" s="1235"/>
      <c r="E294" s="1095"/>
      <c r="F294" s="1108"/>
      <c r="G294" s="1108"/>
      <c r="H294" s="1108"/>
      <c r="I294" s="1108"/>
      <c r="J294" s="1108"/>
      <c r="K294" s="1108"/>
      <c r="L294" s="1108"/>
      <c r="M294" s="1108"/>
      <c r="N294" s="1108"/>
      <c r="O294" s="1108"/>
      <c r="P294" s="1108"/>
      <c r="Q294" s="1097"/>
      <c r="R294" s="1238"/>
    </row>
    <row r="295" spans="2:18" ht="15.75" thickBot="1">
      <c r="B295" s="1233"/>
      <c r="C295" s="1233"/>
      <c r="D295" s="1236"/>
      <c r="E295" s="1098"/>
      <c r="F295" s="1099"/>
      <c r="G295" s="1099"/>
      <c r="H295" s="1099"/>
      <c r="I295" s="1099"/>
      <c r="J295" s="1099"/>
      <c r="K295" s="1099"/>
      <c r="L295" s="1099"/>
      <c r="M295" s="1099"/>
      <c r="N295" s="1099"/>
      <c r="O295" s="1099"/>
      <c r="P295" s="1099"/>
      <c r="Q295" s="1100"/>
      <c r="R295" s="1238"/>
    </row>
    <row r="296" spans="2:18" ht="15" customHeight="1">
      <c r="C296" s="1109" t="s">
        <v>8</v>
      </c>
      <c r="D296" s="1112" t="s">
        <v>710</v>
      </c>
      <c r="E296" s="1115"/>
      <c r="F296" s="1116"/>
      <c r="G296" s="1116"/>
      <c r="H296" s="1116"/>
      <c r="I296" s="1116"/>
      <c r="J296" s="1116"/>
      <c r="K296" s="1116"/>
      <c r="L296" s="1116"/>
      <c r="M296" s="1116"/>
      <c r="N296" s="1116"/>
      <c r="O296" s="1116"/>
      <c r="P296" s="1116"/>
      <c r="Q296" s="1117"/>
      <c r="R296" s="1238"/>
    </row>
    <row r="297" spans="2:18">
      <c r="C297" s="1110"/>
      <c r="D297" s="1113"/>
      <c r="E297" s="1074"/>
      <c r="F297" s="1075"/>
      <c r="G297" s="1075"/>
      <c r="H297" s="1075"/>
      <c r="I297" s="1075"/>
      <c r="J297" s="1075"/>
      <c r="K297" s="1075"/>
      <c r="L297" s="1075"/>
      <c r="M297" s="1075"/>
      <c r="N297" s="1075"/>
      <c r="O297" s="1075"/>
      <c r="P297" s="1075"/>
      <c r="Q297" s="1076"/>
      <c r="R297" s="1238"/>
    </row>
    <row r="298" spans="2:18" ht="15.75" thickBot="1">
      <c r="C298" s="1110"/>
      <c r="D298" s="1114"/>
      <c r="E298" s="1143"/>
      <c r="F298" s="1144"/>
      <c r="G298" s="1144"/>
      <c r="H298" s="1144"/>
      <c r="I298" s="1144"/>
      <c r="J298" s="1144"/>
      <c r="K298" s="1144"/>
      <c r="L298" s="1144"/>
      <c r="M298" s="1144"/>
      <c r="N298" s="1144"/>
      <c r="O298" s="1144"/>
      <c r="P298" s="1144"/>
      <c r="Q298" s="1145"/>
      <c r="R298" s="1238"/>
    </row>
    <row r="299" spans="2:18">
      <c r="C299" s="1110"/>
      <c r="D299" s="1112" t="s">
        <v>710</v>
      </c>
      <c r="E299" s="1074"/>
      <c r="F299" s="1075"/>
      <c r="G299" s="1075"/>
      <c r="H299" s="1075"/>
      <c r="I299" s="1075"/>
      <c r="J299" s="1075"/>
      <c r="K299" s="1075"/>
      <c r="L299" s="1075"/>
      <c r="M299" s="1075"/>
      <c r="N299" s="1075"/>
      <c r="O299" s="1075"/>
      <c r="P299" s="1075"/>
      <c r="Q299" s="1076"/>
      <c r="R299" s="1238"/>
    </row>
    <row r="300" spans="2:18">
      <c r="C300" s="1110"/>
      <c r="D300" s="1113"/>
      <c r="E300" s="1143"/>
      <c r="F300" s="1144"/>
      <c r="G300" s="1144"/>
      <c r="H300" s="1144"/>
      <c r="I300" s="1144"/>
      <c r="J300" s="1144"/>
      <c r="K300" s="1144"/>
      <c r="L300" s="1144"/>
      <c r="M300" s="1144"/>
      <c r="N300" s="1144"/>
      <c r="O300" s="1144"/>
      <c r="P300" s="1144"/>
      <c r="Q300" s="1145"/>
      <c r="R300" s="1238"/>
    </row>
    <row r="301" spans="2:18" ht="15.75" thickBot="1">
      <c r="C301" s="1110"/>
      <c r="D301" s="1114"/>
      <c r="E301" s="1118"/>
      <c r="F301" s="1119"/>
      <c r="G301" s="1119"/>
      <c r="H301" s="1119"/>
      <c r="I301" s="1119"/>
      <c r="J301" s="1119"/>
      <c r="K301" s="1119"/>
      <c r="L301" s="1119"/>
      <c r="M301" s="1119"/>
      <c r="N301" s="1119"/>
      <c r="O301" s="1119"/>
      <c r="P301" s="1119"/>
      <c r="Q301" s="1120"/>
      <c r="R301" s="1238"/>
    </row>
    <row r="302" spans="2:18">
      <c r="C302" s="1110"/>
      <c r="D302" s="1112" t="s">
        <v>710</v>
      </c>
      <c r="E302" s="1121"/>
      <c r="F302" s="1122"/>
      <c r="G302" s="1122"/>
      <c r="H302" s="1122"/>
      <c r="I302" s="1122"/>
      <c r="J302" s="1122"/>
      <c r="K302" s="1122"/>
      <c r="L302" s="1122"/>
      <c r="M302" s="1122"/>
      <c r="N302" s="1122"/>
      <c r="O302" s="1122"/>
      <c r="P302" s="1122"/>
      <c r="Q302" s="1123"/>
      <c r="R302" s="1238"/>
    </row>
    <row r="303" spans="2:18">
      <c r="C303" s="1110"/>
      <c r="D303" s="1113"/>
      <c r="E303" s="1124"/>
      <c r="F303" s="1125"/>
      <c r="G303" s="1125"/>
      <c r="H303" s="1125"/>
      <c r="I303" s="1125"/>
      <c r="J303" s="1125"/>
      <c r="K303" s="1125"/>
      <c r="L303" s="1125"/>
      <c r="M303" s="1125"/>
      <c r="N303" s="1125"/>
      <c r="O303" s="1125"/>
      <c r="P303" s="1125"/>
      <c r="Q303" s="1126"/>
      <c r="R303" s="1238"/>
    </row>
    <row r="304" spans="2:18" ht="15.75" thickBot="1">
      <c r="C304" s="1111"/>
      <c r="D304" s="1114"/>
      <c r="E304" s="1127"/>
      <c r="F304" s="1128"/>
      <c r="G304" s="1128"/>
      <c r="H304" s="1128"/>
      <c r="I304" s="1128"/>
      <c r="J304" s="1128"/>
      <c r="K304" s="1128"/>
      <c r="L304" s="1128"/>
      <c r="M304" s="1128"/>
      <c r="N304" s="1128"/>
      <c r="O304" s="1128"/>
      <c r="P304" s="1128"/>
      <c r="Q304" s="1129"/>
      <c r="R304" s="1238"/>
    </row>
    <row r="305" spans="3:18" ht="15" customHeight="1">
      <c r="C305" s="1133" t="s">
        <v>9</v>
      </c>
      <c r="D305" s="1146" t="s">
        <v>710</v>
      </c>
      <c r="E305" s="1149"/>
      <c r="F305" s="1150"/>
      <c r="G305" s="1150"/>
      <c r="H305" s="1150"/>
      <c r="I305" s="1150"/>
      <c r="J305" s="1150"/>
      <c r="K305" s="1150"/>
      <c r="L305" s="1150"/>
      <c r="M305" s="1150"/>
      <c r="N305" s="1150"/>
      <c r="O305" s="1150"/>
      <c r="P305" s="1150"/>
      <c r="Q305" s="1150"/>
      <c r="R305" s="1238"/>
    </row>
    <row r="306" spans="3:18">
      <c r="C306" s="1134"/>
      <c r="D306" s="1147"/>
      <c r="E306" s="1151"/>
      <c r="F306" s="1152"/>
      <c r="G306" s="1152"/>
      <c r="H306" s="1152"/>
      <c r="I306" s="1152"/>
      <c r="J306" s="1152"/>
      <c r="K306" s="1152"/>
      <c r="L306" s="1152"/>
      <c r="M306" s="1152"/>
      <c r="N306" s="1152"/>
      <c r="O306" s="1152"/>
      <c r="P306" s="1152"/>
      <c r="Q306" s="1152"/>
      <c r="R306" s="1238"/>
    </row>
    <row r="307" spans="3:18" ht="15.75" thickBot="1">
      <c r="C307" s="1134"/>
      <c r="D307" s="1148"/>
      <c r="E307" s="1130"/>
      <c r="F307" s="1131"/>
      <c r="G307" s="1131"/>
      <c r="H307" s="1131"/>
      <c r="I307" s="1131"/>
      <c r="J307" s="1131"/>
      <c r="K307" s="1131"/>
      <c r="L307" s="1131"/>
      <c r="M307" s="1131"/>
      <c r="N307" s="1131"/>
      <c r="O307" s="1131"/>
      <c r="P307" s="1131"/>
      <c r="Q307" s="1132"/>
      <c r="R307" s="1238"/>
    </row>
    <row r="308" spans="3:18">
      <c r="C308" s="1134"/>
      <c r="D308" s="1146" t="s">
        <v>710</v>
      </c>
      <c r="E308" s="1157"/>
      <c r="F308" s="1183"/>
      <c r="G308" s="1183"/>
      <c r="H308" s="1183"/>
      <c r="I308" s="1183"/>
      <c r="J308" s="1183"/>
      <c r="K308" s="1183"/>
      <c r="L308" s="1183"/>
      <c r="M308" s="1183"/>
      <c r="N308" s="1183"/>
      <c r="O308" s="1183"/>
      <c r="P308" s="1183"/>
      <c r="Q308" s="1159"/>
      <c r="R308" s="1238"/>
    </row>
    <row r="309" spans="3:18">
      <c r="C309" s="1134"/>
      <c r="D309" s="1147"/>
      <c r="E309" s="1130"/>
      <c r="F309" s="1131"/>
      <c r="G309" s="1131"/>
      <c r="H309" s="1131"/>
      <c r="I309" s="1131"/>
      <c r="J309" s="1131"/>
      <c r="K309" s="1131"/>
      <c r="L309" s="1131"/>
      <c r="M309" s="1131"/>
      <c r="N309" s="1131"/>
      <c r="O309" s="1131"/>
      <c r="P309" s="1131"/>
      <c r="Q309" s="1132"/>
      <c r="R309" s="1238"/>
    </row>
    <row r="310" spans="3:18" ht="15.75" thickBot="1">
      <c r="C310" s="1134"/>
      <c r="D310" s="1148"/>
      <c r="E310" s="1160"/>
      <c r="F310" s="1161"/>
      <c r="G310" s="1161"/>
      <c r="H310" s="1161"/>
      <c r="I310" s="1161"/>
      <c r="J310" s="1161"/>
      <c r="K310" s="1161"/>
      <c r="L310" s="1161"/>
      <c r="M310" s="1161"/>
      <c r="N310" s="1161"/>
      <c r="O310" s="1161"/>
      <c r="P310" s="1161"/>
      <c r="Q310" s="1162"/>
      <c r="R310" s="1238"/>
    </row>
    <row r="311" spans="3:18">
      <c r="C311" s="1134"/>
      <c r="D311" s="1146" t="s">
        <v>710</v>
      </c>
      <c r="E311" s="1167"/>
      <c r="F311" s="1184"/>
      <c r="G311" s="1184"/>
      <c r="H311" s="1184"/>
      <c r="I311" s="1184"/>
      <c r="J311" s="1184"/>
      <c r="K311" s="1184"/>
      <c r="L311" s="1184"/>
      <c r="M311" s="1184"/>
      <c r="N311" s="1184"/>
      <c r="O311" s="1184"/>
      <c r="P311" s="1184"/>
      <c r="Q311" s="1185"/>
      <c r="R311" s="1238"/>
    </row>
    <row r="312" spans="3:18">
      <c r="C312" s="1134"/>
      <c r="D312" s="1147"/>
      <c r="E312" s="1186"/>
      <c r="F312" s="1187"/>
      <c r="G312" s="1187"/>
      <c r="H312" s="1187"/>
      <c r="I312" s="1187"/>
      <c r="J312" s="1187"/>
      <c r="K312" s="1187"/>
      <c r="L312" s="1187"/>
      <c r="M312" s="1187"/>
      <c r="N312" s="1187"/>
      <c r="O312" s="1187"/>
      <c r="P312" s="1187"/>
      <c r="Q312" s="1188"/>
      <c r="R312" s="1238"/>
    </row>
    <row r="313" spans="3:18" ht="15.75" thickBot="1">
      <c r="C313" s="1135"/>
      <c r="D313" s="1148"/>
      <c r="E313" s="1189"/>
      <c r="F313" s="1190"/>
      <c r="G313" s="1190"/>
      <c r="H313" s="1190"/>
      <c r="I313" s="1190"/>
      <c r="J313" s="1190"/>
      <c r="K313" s="1190"/>
      <c r="L313" s="1190"/>
      <c r="M313" s="1190"/>
      <c r="N313" s="1190"/>
      <c r="O313" s="1190"/>
      <c r="P313" s="1190"/>
      <c r="Q313" s="1191"/>
      <c r="R313" s="1239"/>
    </row>
  </sheetData>
  <mergeCells count="303">
    <mergeCell ref="D151:D153"/>
    <mergeCell ref="E151:Q151"/>
    <mergeCell ref="E152:Q152"/>
    <mergeCell ref="E153:Q153"/>
    <mergeCell ref="D154:D156"/>
    <mergeCell ref="E154:Q156"/>
    <mergeCell ref="C127:R127"/>
    <mergeCell ref="B130:B138"/>
    <mergeCell ref="C130:C138"/>
    <mergeCell ref="D130:D132"/>
    <mergeCell ref="E130:Q132"/>
    <mergeCell ref="R130:R156"/>
    <mergeCell ref="D133:D135"/>
    <mergeCell ref="E133:Q135"/>
    <mergeCell ref="D136:D138"/>
    <mergeCell ref="E136:Q138"/>
    <mergeCell ref="C139:C147"/>
    <mergeCell ref="D139:D141"/>
    <mergeCell ref="E139:Q140"/>
    <mergeCell ref="E141:Q141"/>
    <mergeCell ref="D142:D144"/>
    <mergeCell ref="E142:Q142"/>
    <mergeCell ref="E143:Q143"/>
    <mergeCell ref="E144:Q144"/>
    <mergeCell ref="D145:D147"/>
    <mergeCell ref="E145:Q147"/>
    <mergeCell ref="C148:C156"/>
    <mergeCell ref="D148:D150"/>
    <mergeCell ref="E148:Q149"/>
    <mergeCell ref="E150:Q150"/>
    <mergeCell ref="E302:Q304"/>
    <mergeCell ref="C305:C313"/>
    <mergeCell ref="D305:D307"/>
    <mergeCell ref="E305:Q306"/>
    <mergeCell ref="E307:Q307"/>
    <mergeCell ref="E277:Q277"/>
    <mergeCell ref="E278:Q278"/>
    <mergeCell ref="E279:Q279"/>
    <mergeCell ref="D280:D282"/>
    <mergeCell ref="E280:Q282"/>
    <mergeCell ref="C284:R284"/>
    <mergeCell ref="E217:Q219"/>
    <mergeCell ref="E238:Q238"/>
    <mergeCell ref="E245:Q245"/>
    <mergeCell ref="E246:Q246"/>
    <mergeCell ref="D243:D245"/>
    <mergeCell ref="E243:Q244"/>
    <mergeCell ref="E236:Q236"/>
    <mergeCell ref="B287:B295"/>
    <mergeCell ref="C287:C295"/>
    <mergeCell ref="D287:D289"/>
    <mergeCell ref="E287:Q289"/>
    <mergeCell ref="R287:R313"/>
    <mergeCell ref="D290:D292"/>
    <mergeCell ref="E290:Q292"/>
    <mergeCell ref="D293:D295"/>
    <mergeCell ref="E293:Q295"/>
    <mergeCell ref="C296:C304"/>
    <mergeCell ref="D296:D298"/>
    <mergeCell ref="E296:Q297"/>
    <mergeCell ref="E298:Q298"/>
    <mergeCell ref="D299:D301"/>
    <mergeCell ref="E299:Q299"/>
    <mergeCell ref="E300:Q300"/>
    <mergeCell ref="E301:Q301"/>
    <mergeCell ref="D302:D304"/>
    <mergeCell ref="D308:D310"/>
    <mergeCell ref="E308:Q308"/>
    <mergeCell ref="E309:Q309"/>
    <mergeCell ref="E310:Q310"/>
    <mergeCell ref="D311:D313"/>
    <mergeCell ref="E311:Q313"/>
    <mergeCell ref="E90:Q90"/>
    <mergeCell ref="D91:D93"/>
    <mergeCell ref="E91:Q93"/>
    <mergeCell ref="C253:R253"/>
    <mergeCell ref="E87:Q87"/>
    <mergeCell ref="E88:Q88"/>
    <mergeCell ref="E89:Q89"/>
    <mergeCell ref="E120:Q120"/>
    <mergeCell ref="E121:Q121"/>
    <mergeCell ref="E122:Q122"/>
    <mergeCell ref="D123:D125"/>
    <mergeCell ref="E123:Q125"/>
    <mergeCell ref="C96:R96"/>
    <mergeCell ref="C158:R158"/>
    <mergeCell ref="C190:R190"/>
    <mergeCell ref="C222:R222"/>
    <mergeCell ref="D246:D248"/>
    <mergeCell ref="E248:Q248"/>
    <mergeCell ref="D249:D251"/>
    <mergeCell ref="E249:Q251"/>
    <mergeCell ref="E214:Q214"/>
    <mergeCell ref="E215:Q215"/>
    <mergeCell ref="E216:Q216"/>
    <mergeCell ref="D217:D219"/>
    <mergeCell ref="B256:B264"/>
    <mergeCell ref="C256:C264"/>
    <mergeCell ref="D256:D258"/>
    <mergeCell ref="E256:Q258"/>
    <mergeCell ref="R256:R282"/>
    <mergeCell ref="D259:D261"/>
    <mergeCell ref="E259:Q261"/>
    <mergeCell ref="D262:D264"/>
    <mergeCell ref="E262:Q264"/>
    <mergeCell ref="C265:C273"/>
    <mergeCell ref="D265:D267"/>
    <mergeCell ref="E265:Q266"/>
    <mergeCell ref="E267:Q267"/>
    <mergeCell ref="D268:D270"/>
    <mergeCell ref="E268:Q268"/>
    <mergeCell ref="E269:Q269"/>
    <mergeCell ref="E270:Q270"/>
    <mergeCell ref="D271:D273"/>
    <mergeCell ref="E271:Q273"/>
    <mergeCell ref="C274:C282"/>
    <mergeCell ref="D274:D276"/>
    <mergeCell ref="E274:Q275"/>
    <mergeCell ref="E276:Q276"/>
    <mergeCell ref="D277:D279"/>
    <mergeCell ref="C64:R64"/>
    <mergeCell ref="B67:B75"/>
    <mergeCell ref="C67:C75"/>
    <mergeCell ref="D67:D69"/>
    <mergeCell ref="E67:Q69"/>
    <mergeCell ref="R67:R93"/>
    <mergeCell ref="D70:D72"/>
    <mergeCell ref="E70:Q72"/>
    <mergeCell ref="D73:D75"/>
    <mergeCell ref="E73:Q75"/>
    <mergeCell ref="C76:C84"/>
    <mergeCell ref="D76:D78"/>
    <mergeCell ref="E76:Q77"/>
    <mergeCell ref="D79:D81"/>
    <mergeCell ref="E81:Q81"/>
    <mergeCell ref="D82:D84"/>
    <mergeCell ref="E82:Q84"/>
    <mergeCell ref="C85:C93"/>
    <mergeCell ref="E78:Q78"/>
    <mergeCell ref="E79:Q79"/>
    <mergeCell ref="E80:Q80"/>
    <mergeCell ref="D85:D87"/>
    <mergeCell ref="E85:Q86"/>
    <mergeCell ref="D88:D90"/>
    <mergeCell ref="C13:C21"/>
    <mergeCell ref="C22:C30"/>
    <mergeCell ref="E10:Q12"/>
    <mergeCell ref="E19:Q21"/>
    <mergeCell ref="D4:D6"/>
    <mergeCell ref="D7:D9"/>
    <mergeCell ref="D25:D27"/>
    <mergeCell ref="D28:D30"/>
    <mergeCell ref="E4:Q4"/>
    <mergeCell ref="E5:Q5"/>
    <mergeCell ref="E6:Q6"/>
    <mergeCell ref="E7:Q7"/>
    <mergeCell ref="E8:Q8"/>
    <mergeCell ref="E9:Q9"/>
    <mergeCell ref="D19:D21"/>
    <mergeCell ref="D22:D24"/>
    <mergeCell ref="R4:R30"/>
    <mergeCell ref="C2:R2"/>
    <mergeCell ref="C36:C44"/>
    <mergeCell ref="D36:D38"/>
    <mergeCell ref="R36:R62"/>
    <mergeCell ref="D39:D41"/>
    <mergeCell ref="D42:D44"/>
    <mergeCell ref="E42:Q44"/>
    <mergeCell ref="C45:C53"/>
    <mergeCell ref="E27:Q27"/>
    <mergeCell ref="E24:Q24"/>
    <mergeCell ref="E17:Q17"/>
    <mergeCell ref="E18:Q18"/>
    <mergeCell ref="E22:Q23"/>
    <mergeCell ref="E13:Q14"/>
    <mergeCell ref="E15:Q15"/>
    <mergeCell ref="E16:Q16"/>
    <mergeCell ref="D10:D12"/>
    <mergeCell ref="D13:D15"/>
    <mergeCell ref="D16:D18"/>
    <mergeCell ref="E28:Q30"/>
    <mergeCell ref="C4:C12"/>
    <mergeCell ref="E25:Q25"/>
    <mergeCell ref="E26:Q26"/>
    <mergeCell ref="C54:C62"/>
    <mergeCell ref="D54:D56"/>
    <mergeCell ref="E54:Q55"/>
    <mergeCell ref="E56:Q56"/>
    <mergeCell ref="D57:D59"/>
    <mergeCell ref="E57:Q57"/>
    <mergeCell ref="E58:Q58"/>
    <mergeCell ref="E59:Q59"/>
    <mergeCell ref="D60:D62"/>
    <mergeCell ref="E60:Q62"/>
    <mergeCell ref="E39:Q41"/>
    <mergeCell ref="E36:Q38"/>
    <mergeCell ref="C33:R33"/>
    <mergeCell ref="B36:B44"/>
    <mergeCell ref="D51:D53"/>
    <mergeCell ref="E51:Q53"/>
    <mergeCell ref="D45:D47"/>
    <mergeCell ref="E45:Q46"/>
    <mergeCell ref="E47:Q47"/>
    <mergeCell ref="D48:D50"/>
    <mergeCell ref="E48:Q48"/>
    <mergeCell ref="E49:Q49"/>
    <mergeCell ref="E50:Q50"/>
    <mergeCell ref="B99:B107"/>
    <mergeCell ref="C99:C107"/>
    <mergeCell ref="D99:D101"/>
    <mergeCell ref="E99:Q101"/>
    <mergeCell ref="R99:R125"/>
    <mergeCell ref="D102:D104"/>
    <mergeCell ref="E102:Q104"/>
    <mergeCell ref="D105:D107"/>
    <mergeCell ref="E105:Q107"/>
    <mergeCell ref="C108:C116"/>
    <mergeCell ref="D108:D110"/>
    <mergeCell ref="E108:Q109"/>
    <mergeCell ref="E110:Q110"/>
    <mergeCell ref="D111:D113"/>
    <mergeCell ref="E111:Q111"/>
    <mergeCell ref="E112:Q112"/>
    <mergeCell ref="E113:Q113"/>
    <mergeCell ref="D114:D116"/>
    <mergeCell ref="E114:Q116"/>
    <mergeCell ref="C117:C125"/>
    <mergeCell ref="D117:D119"/>
    <mergeCell ref="E117:Q118"/>
    <mergeCell ref="E119:Q119"/>
    <mergeCell ref="D120:D122"/>
    <mergeCell ref="B161:B169"/>
    <mergeCell ref="C161:C169"/>
    <mergeCell ref="D161:D163"/>
    <mergeCell ref="E161:Q163"/>
    <mergeCell ref="C179:C187"/>
    <mergeCell ref="D179:D181"/>
    <mergeCell ref="E179:Q180"/>
    <mergeCell ref="E181:Q181"/>
    <mergeCell ref="D182:D184"/>
    <mergeCell ref="E182:Q182"/>
    <mergeCell ref="E183:Q183"/>
    <mergeCell ref="E184:Q184"/>
    <mergeCell ref="D185:D187"/>
    <mergeCell ref="D170:D172"/>
    <mergeCell ref="E170:Q171"/>
    <mergeCell ref="E172:Q172"/>
    <mergeCell ref="D173:D175"/>
    <mergeCell ref="E173:Q173"/>
    <mergeCell ref="E174:Q174"/>
    <mergeCell ref="E175:Q175"/>
    <mergeCell ref="D176:D178"/>
    <mergeCell ref="E176:Q178"/>
    <mergeCell ref="E185:Q187"/>
    <mergeCell ref="C170:C178"/>
    <mergeCell ref="B193:B201"/>
    <mergeCell ref="C193:C201"/>
    <mergeCell ref="D193:D195"/>
    <mergeCell ref="E193:Q195"/>
    <mergeCell ref="R193:R219"/>
    <mergeCell ref="D196:D198"/>
    <mergeCell ref="E196:Q198"/>
    <mergeCell ref="D199:D201"/>
    <mergeCell ref="E199:Q201"/>
    <mergeCell ref="C202:C210"/>
    <mergeCell ref="D202:D204"/>
    <mergeCell ref="E202:Q203"/>
    <mergeCell ref="E204:Q204"/>
    <mergeCell ref="D205:D207"/>
    <mergeCell ref="E205:Q205"/>
    <mergeCell ref="E206:Q206"/>
    <mergeCell ref="E207:Q207"/>
    <mergeCell ref="D208:D210"/>
    <mergeCell ref="E208:Q210"/>
    <mergeCell ref="C211:C219"/>
    <mergeCell ref="D211:D213"/>
    <mergeCell ref="E211:Q212"/>
    <mergeCell ref="E213:Q213"/>
    <mergeCell ref="D214:D216"/>
    <mergeCell ref="E237:Q237"/>
    <mergeCell ref="R161:R187"/>
    <mergeCell ref="D164:D166"/>
    <mergeCell ref="E164:Q166"/>
    <mergeCell ref="D167:D169"/>
    <mergeCell ref="E167:Q169"/>
    <mergeCell ref="B225:B233"/>
    <mergeCell ref="C225:C233"/>
    <mergeCell ref="D225:D227"/>
    <mergeCell ref="E225:Q227"/>
    <mergeCell ref="R225:R251"/>
    <mergeCell ref="D228:D230"/>
    <mergeCell ref="E228:Q230"/>
    <mergeCell ref="D231:D233"/>
    <mergeCell ref="E231:Q233"/>
    <mergeCell ref="C234:C242"/>
    <mergeCell ref="D234:D236"/>
    <mergeCell ref="E234:Q235"/>
    <mergeCell ref="D237:D239"/>
    <mergeCell ref="E239:Q239"/>
    <mergeCell ref="D240:D242"/>
    <mergeCell ref="E240:Q242"/>
    <mergeCell ref="E247:Q247"/>
    <mergeCell ref="C243:C25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434"/>
  <sheetViews>
    <sheetView zoomScale="90" zoomScaleNormal="90" workbookViewId="0">
      <selection activeCell="O399" sqref="O399"/>
    </sheetView>
  </sheetViews>
  <sheetFormatPr baseColWidth="10" defaultRowHeight="15.75"/>
  <cols>
    <col min="1" max="1" width="11.42578125" style="10"/>
    <col min="2" max="2" width="15.42578125" style="9" customWidth="1"/>
    <col min="3" max="4" width="15.42578125" style="10" customWidth="1"/>
    <col min="5" max="11" width="11.42578125" style="10"/>
    <col min="12" max="12" width="13" style="10" customWidth="1"/>
    <col min="13" max="13" width="14.7109375" style="10" customWidth="1"/>
    <col min="14" max="14" width="12.7109375" style="10" customWidth="1"/>
    <col min="15" max="16384" width="11.42578125" style="10"/>
  </cols>
  <sheetData>
    <row r="1" spans="2:14" ht="16.5" thickBot="1"/>
    <row r="2" spans="2:14" ht="24" thickBot="1">
      <c r="B2" s="1264" t="s">
        <v>2</v>
      </c>
      <c r="C2" s="1265"/>
      <c r="D2" s="1265"/>
      <c r="E2" s="1265"/>
      <c r="F2" s="1265"/>
      <c r="G2" s="1265"/>
      <c r="H2" s="1265"/>
      <c r="I2" s="1265"/>
      <c r="J2" s="1265"/>
      <c r="K2" s="1265"/>
      <c r="L2" s="1265"/>
      <c r="M2" s="1265"/>
      <c r="N2" s="1266"/>
    </row>
    <row r="3" spans="2:14">
      <c r="N3" s="1193" t="s">
        <v>11</v>
      </c>
    </row>
    <row r="4" spans="2:14">
      <c r="N4" s="1193"/>
    </row>
    <row r="5" spans="2:14" ht="18">
      <c r="B5" s="1246" t="s">
        <v>1026</v>
      </c>
      <c r="C5" s="1246"/>
      <c r="E5" s="1254" t="s">
        <v>13</v>
      </c>
      <c r="F5" s="1254"/>
      <c r="G5" s="1254"/>
      <c r="H5" s="1254"/>
      <c r="I5" s="1254"/>
      <c r="J5" s="1254"/>
      <c r="K5" s="1254"/>
      <c r="L5" s="1254"/>
      <c r="M5" s="12"/>
      <c r="N5" s="1193"/>
    </row>
    <row r="6" spans="2:14">
      <c r="N6" s="1193"/>
    </row>
    <row r="7" spans="2:14" ht="15.75" customHeight="1">
      <c r="B7" s="1247" t="s">
        <v>766</v>
      </c>
      <c r="C7" s="1247"/>
      <c r="E7" s="264" t="s">
        <v>1023</v>
      </c>
      <c r="F7" s="264"/>
      <c r="G7" s="264"/>
      <c r="H7" s="264"/>
      <c r="I7" s="264"/>
      <c r="J7" s="264"/>
      <c r="K7" s="264"/>
      <c r="L7" s="264"/>
      <c r="N7" s="1193"/>
    </row>
    <row r="8" spans="2:14">
      <c r="B8" s="9" t="s">
        <v>12</v>
      </c>
      <c r="E8" s="264" t="s">
        <v>1024</v>
      </c>
      <c r="F8" s="264"/>
      <c r="G8" s="264"/>
      <c r="H8" s="264"/>
      <c r="I8" s="264"/>
      <c r="J8" s="264"/>
      <c r="K8" s="264"/>
      <c r="L8" s="264"/>
      <c r="N8" s="1193"/>
    </row>
    <row r="9" spans="2:14">
      <c r="E9" s="264" t="s">
        <v>1025</v>
      </c>
      <c r="F9" s="264"/>
      <c r="G9" s="264"/>
      <c r="H9" s="264"/>
      <c r="I9" s="264"/>
      <c r="J9" s="264"/>
      <c r="K9" s="264"/>
      <c r="L9" s="264"/>
      <c r="N9" s="1193"/>
    </row>
    <row r="10" spans="2:14">
      <c r="E10" s="264" t="s">
        <v>14</v>
      </c>
      <c r="F10" s="264"/>
      <c r="G10" s="264"/>
      <c r="H10" s="264"/>
      <c r="I10" s="264"/>
      <c r="J10" s="264"/>
      <c r="K10" s="264"/>
      <c r="L10" s="264"/>
      <c r="N10" s="1193"/>
    </row>
    <row r="11" spans="2:14">
      <c r="E11" s="264" t="s">
        <v>15</v>
      </c>
      <c r="F11" s="264"/>
      <c r="G11" s="264"/>
      <c r="H11" s="264"/>
      <c r="I11" s="264"/>
      <c r="J11" s="264"/>
      <c r="K11" s="264"/>
      <c r="L11" s="264"/>
      <c r="N11" s="1193"/>
    </row>
    <row r="12" spans="2:14">
      <c r="E12" s="264" t="s">
        <v>1022</v>
      </c>
      <c r="F12" s="264"/>
      <c r="G12" s="264"/>
      <c r="H12" s="264"/>
      <c r="I12" s="264"/>
      <c r="J12" s="264"/>
      <c r="K12" s="264"/>
      <c r="L12" s="264"/>
      <c r="N12" s="1193"/>
    </row>
    <row r="13" spans="2:14">
      <c r="E13" s="264"/>
      <c r="F13" s="264"/>
      <c r="G13" s="264"/>
      <c r="H13" s="264"/>
      <c r="I13" s="264"/>
      <c r="J13" s="264"/>
      <c r="K13" s="264"/>
      <c r="L13" s="264"/>
      <c r="N13" s="1193"/>
    </row>
    <row r="14" spans="2:14">
      <c r="E14" s="264"/>
      <c r="F14" s="264"/>
      <c r="G14" s="264"/>
      <c r="H14" s="264"/>
      <c r="I14" s="264"/>
      <c r="J14" s="264"/>
      <c r="K14" s="264"/>
      <c r="L14" s="264"/>
      <c r="N14" s="1193"/>
    </row>
    <row r="15" spans="2:14">
      <c r="B15" s="1247" t="s">
        <v>767</v>
      </c>
      <c r="C15" s="1247"/>
      <c r="E15" s="264"/>
      <c r="F15" s="264"/>
      <c r="G15" s="264"/>
      <c r="H15" s="264"/>
      <c r="I15" s="264"/>
      <c r="J15" s="264"/>
      <c r="K15" s="264"/>
      <c r="L15" s="264"/>
      <c r="N15" s="1193"/>
    </row>
    <row r="16" spans="2:14">
      <c r="B16" s="9" t="s">
        <v>16</v>
      </c>
      <c r="E16" s="264"/>
      <c r="F16" s="264"/>
      <c r="G16" s="264"/>
      <c r="H16" s="264"/>
      <c r="I16" s="264"/>
      <c r="J16" s="264"/>
      <c r="K16" s="264"/>
      <c r="L16" s="264"/>
      <c r="N16" s="1193"/>
    </row>
    <row r="17" spans="2:14">
      <c r="E17" s="264"/>
      <c r="F17" s="264"/>
      <c r="G17" s="264"/>
      <c r="H17" s="264"/>
      <c r="I17" s="264"/>
      <c r="J17" s="264"/>
      <c r="K17" s="264"/>
      <c r="L17" s="264"/>
      <c r="N17" s="1193"/>
    </row>
    <row r="18" spans="2:14">
      <c r="E18" s="264"/>
      <c r="F18" s="264"/>
      <c r="G18" s="264"/>
      <c r="H18" s="264"/>
      <c r="I18" s="264"/>
      <c r="J18" s="264"/>
      <c r="K18" s="264"/>
      <c r="L18" s="264"/>
      <c r="N18" s="1193"/>
    </row>
    <row r="19" spans="2:14">
      <c r="E19" s="264"/>
      <c r="F19" s="264"/>
      <c r="G19" s="264"/>
      <c r="H19" s="264"/>
      <c r="I19" s="264"/>
      <c r="J19" s="264"/>
      <c r="K19" s="264"/>
      <c r="L19" s="264"/>
      <c r="N19" s="1193"/>
    </row>
    <row r="20" spans="2:14">
      <c r="E20" s="264"/>
      <c r="F20" s="264"/>
      <c r="G20" s="264"/>
      <c r="H20" s="264"/>
      <c r="I20" s="264"/>
      <c r="J20" s="264"/>
      <c r="K20" s="264"/>
      <c r="L20" s="264"/>
      <c r="N20" s="1193"/>
    </row>
    <row r="21" spans="2:14">
      <c r="E21" s="264"/>
      <c r="F21" s="264"/>
      <c r="G21" s="264"/>
      <c r="H21" s="264"/>
      <c r="I21" s="264"/>
      <c r="J21" s="264"/>
      <c r="K21" s="264"/>
      <c r="L21" s="264"/>
      <c r="N21" s="1193"/>
    </row>
    <row r="22" spans="2:14">
      <c r="E22" s="264"/>
      <c r="F22" s="264"/>
      <c r="G22" s="264"/>
      <c r="H22" s="264"/>
      <c r="I22" s="264"/>
      <c r="J22" s="264"/>
      <c r="K22" s="264"/>
      <c r="L22" s="264"/>
      <c r="N22" s="1193"/>
    </row>
    <row r="23" spans="2:14">
      <c r="B23" s="1247" t="s">
        <v>768</v>
      </c>
      <c r="C23" s="1247"/>
      <c r="E23" s="264"/>
      <c r="F23" s="264"/>
      <c r="G23" s="264"/>
      <c r="H23" s="264"/>
      <c r="I23" s="264"/>
      <c r="J23" s="264"/>
      <c r="K23" s="264"/>
      <c r="L23" s="264"/>
      <c r="N23" s="1193"/>
    </row>
    <row r="24" spans="2:14">
      <c r="B24" s="9" t="s">
        <v>761</v>
      </c>
      <c r="E24" s="264"/>
      <c r="F24" s="264"/>
      <c r="G24" s="264"/>
      <c r="H24" s="264"/>
      <c r="I24" s="264"/>
      <c r="J24" s="264"/>
      <c r="K24" s="264"/>
      <c r="L24" s="264"/>
      <c r="N24" s="1193"/>
    </row>
    <row r="25" spans="2:14">
      <c r="E25" s="264"/>
      <c r="F25" s="264"/>
      <c r="G25" s="264"/>
      <c r="H25" s="264"/>
      <c r="I25" s="264"/>
      <c r="J25" s="264"/>
      <c r="K25" s="264"/>
      <c r="L25" s="264"/>
      <c r="N25" s="1193"/>
    </row>
    <row r="26" spans="2:14">
      <c r="E26" s="264"/>
      <c r="F26" s="264"/>
      <c r="G26" s="264"/>
      <c r="H26" s="264"/>
      <c r="I26" s="264"/>
      <c r="J26" s="264"/>
      <c r="K26" s="264"/>
      <c r="L26" s="264"/>
      <c r="N26" s="1193"/>
    </row>
    <row r="27" spans="2:14">
      <c r="E27" s="264"/>
      <c r="F27" s="264"/>
      <c r="G27" s="264"/>
      <c r="H27" s="264"/>
      <c r="I27" s="264"/>
      <c r="J27" s="264"/>
      <c r="K27" s="264"/>
      <c r="L27" s="264"/>
      <c r="N27" s="1193"/>
    </row>
    <row r="28" spans="2:14">
      <c r="E28" s="264"/>
      <c r="F28" s="264"/>
      <c r="G28" s="264"/>
      <c r="H28" s="264"/>
      <c r="I28" s="264"/>
      <c r="J28" s="264"/>
      <c r="K28" s="264"/>
      <c r="L28" s="264"/>
      <c r="N28" s="1193"/>
    </row>
    <row r="29" spans="2:14">
      <c r="E29" s="264"/>
      <c r="F29" s="264"/>
      <c r="G29" s="264"/>
      <c r="H29" s="264"/>
      <c r="I29" s="264"/>
      <c r="J29" s="264"/>
      <c r="K29" s="264"/>
      <c r="L29" s="264"/>
      <c r="N29" s="1193"/>
    </row>
    <row r="30" spans="2:14">
      <c r="E30" s="264"/>
      <c r="F30" s="264"/>
      <c r="G30" s="264"/>
      <c r="H30" s="264"/>
      <c r="I30" s="264"/>
      <c r="J30" s="264"/>
      <c r="K30" s="264"/>
      <c r="L30" s="264"/>
      <c r="N30" s="1193"/>
    </row>
    <row r="31" spans="2:14">
      <c r="B31" s="1247" t="s">
        <v>769</v>
      </c>
      <c r="C31" s="1247"/>
      <c r="E31" s="264"/>
      <c r="F31" s="264"/>
      <c r="G31" s="264"/>
      <c r="H31" s="264"/>
      <c r="I31" s="264"/>
      <c r="J31" s="264"/>
      <c r="K31" s="264"/>
      <c r="L31" s="264"/>
      <c r="N31" s="1193"/>
    </row>
    <row r="32" spans="2:14">
      <c r="B32" s="9" t="s">
        <v>822</v>
      </c>
      <c r="E32" s="264"/>
      <c r="F32" s="264"/>
      <c r="G32" s="264"/>
      <c r="H32" s="264"/>
      <c r="I32" s="264"/>
      <c r="J32" s="264"/>
      <c r="K32" s="264"/>
      <c r="L32" s="264"/>
      <c r="N32" s="1193"/>
    </row>
    <row r="33" spans="2:14">
      <c r="E33" s="264"/>
      <c r="F33" s="264"/>
      <c r="G33" s="264"/>
      <c r="H33" s="264"/>
      <c r="I33" s="264"/>
      <c r="J33" s="264"/>
      <c r="K33" s="264"/>
      <c r="L33" s="264"/>
      <c r="N33" s="1193"/>
    </row>
    <row r="34" spans="2:14">
      <c r="E34" s="264"/>
      <c r="F34" s="264"/>
      <c r="G34" s="264"/>
      <c r="H34" s="264"/>
      <c r="I34" s="264"/>
      <c r="J34" s="264"/>
      <c r="K34" s="264"/>
      <c r="L34" s="264"/>
      <c r="N34" s="1193"/>
    </row>
    <row r="35" spans="2:14">
      <c r="E35" s="264"/>
      <c r="F35" s="264"/>
      <c r="G35" s="264"/>
      <c r="H35" s="264"/>
      <c r="I35" s="264"/>
      <c r="J35" s="264"/>
      <c r="K35" s="264"/>
      <c r="L35" s="264"/>
      <c r="N35" s="1193"/>
    </row>
    <row r="36" spans="2:14">
      <c r="E36" s="264"/>
      <c r="F36" s="264"/>
      <c r="G36" s="264"/>
      <c r="H36" s="264"/>
      <c r="I36" s="264"/>
      <c r="J36" s="264"/>
      <c r="K36" s="264"/>
      <c r="L36" s="264"/>
      <c r="N36" s="1193"/>
    </row>
    <row r="37" spans="2:14">
      <c r="E37" s="264"/>
      <c r="F37" s="264"/>
      <c r="G37" s="264"/>
      <c r="H37" s="264"/>
      <c r="I37" s="264"/>
      <c r="J37" s="264"/>
      <c r="K37" s="264"/>
      <c r="L37" s="264"/>
      <c r="N37" s="1193"/>
    </row>
    <row r="38" spans="2:14">
      <c r="B38" s="1247" t="s">
        <v>770</v>
      </c>
      <c r="C38" s="1247"/>
      <c r="E38" s="264"/>
      <c r="F38" s="264"/>
      <c r="G38" s="264"/>
      <c r="H38" s="264"/>
      <c r="I38" s="264"/>
      <c r="J38" s="264"/>
      <c r="K38" s="264"/>
      <c r="L38" s="264"/>
      <c r="N38" s="1193"/>
    </row>
    <row r="39" spans="2:14">
      <c r="B39" s="9" t="s">
        <v>823</v>
      </c>
      <c r="E39" s="264"/>
      <c r="F39" s="264"/>
      <c r="G39" s="264"/>
      <c r="H39" s="264"/>
      <c r="I39" s="264"/>
      <c r="J39" s="264"/>
      <c r="K39" s="264"/>
      <c r="L39" s="264"/>
      <c r="N39" s="1193"/>
    </row>
    <row r="40" spans="2:14">
      <c r="E40" s="264"/>
      <c r="F40" s="264"/>
      <c r="G40" s="264"/>
      <c r="H40" s="264"/>
      <c r="I40" s="264"/>
      <c r="J40" s="264"/>
      <c r="K40" s="264"/>
      <c r="L40" s="264"/>
      <c r="N40" s="1193"/>
    </row>
    <row r="41" spans="2:14">
      <c r="E41" s="264"/>
      <c r="F41" s="264"/>
      <c r="G41" s="264"/>
      <c r="H41" s="264"/>
      <c r="I41" s="264"/>
      <c r="J41" s="264"/>
      <c r="K41" s="264"/>
      <c r="L41" s="264"/>
      <c r="N41" s="1193"/>
    </row>
    <row r="42" spans="2:14">
      <c r="E42" s="264"/>
      <c r="F42" s="264"/>
      <c r="G42" s="264"/>
      <c r="H42" s="264"/>
      <c r="I42" s="264"/>
      <c r="J42" s="264"/>
      <c r="K42" s="264"/>
      <c r="L42" s="264"/>
      <c r="N42" s="1193"/>
    </row>
    <row r="43" spans="2:14" ht="16.5" thickBot="1">
      <c r="N43" s="1194"/>
    </row>
    <row r="45" spans="2:14" ht="16.5" thickBot="1"/>
    <row r="46" spans="2:14" ht="24" thickBot="1">
      <c r="B46" s="1261" t="s">
        <v>2</v>
      </c>
      <c r="C46" s="1262"/>
      <c r="D46" s="1262"/>
      <c r="E46" s="1262"/>
      <c r="F46" s="1262"/>
      <c r="G46" s="1262"/>
      <c r="H46" s="1262"/>
      <c r="I46" s="1262"/>
      <c r="J46" s="1262"/>
      <c r="K46" s="1262"/>
      <c r="L46" s="1262"/>
      <c r="M46" s="1262"/>
      <c r="N46" s="1263"/>
    </row>
    <row r="47" spans="2:14">
      <c r="N47" s="1199" t="s">
        <v>726</v>
      </c>
    </row>
    <row r="48" spans="2:14">
      <c r="N48" s="1199"/>
    </row>
    <row r="49" spans="2:14" ht="18">
      <c r="B49" s="1246" t="s">
        <v>1026</v>
      </c>
      <c r="C49" s="1246"/>
      <c r="E49" s="1254" t="s">
        <v>13</v>
      </c>
      <c r="F49" s="1254"/>
      <c r="G49" s="1254"/>
      <c r="H49" s="1254"/>
      <c r="I49" s="1254"/>
      <c r="J49" s="1254"/>
      <c r="K49" s="1254"/>
      <c r="L49" s="1254"/>
      <c r="M49" s="12"/>
      <c r="N49" s="1199"/>
    </row>
    <row r="50" spans="2:14">
      <c r="N50" s="1199"/>
    </row>
    <row r="51" spans="2:14" ht="15.75" customHeight="1">
      <c r="B51" s="1247" t="s">
        <v>766</v>
      </c>
      <c r="C51" s="1247"/>
      <c r="N51" s="1199"/>
    </row>
    <row r="52" spans="2:14">
      <c r="N52" s="1199"/>
    </row>
    <row r="53" spans="2:14">
      <c r="B53" s="9" t="s">
        <v>832</v>
      </c>
      <c r="N53" s="1199"/>
    </row>
    <row r="54" spans="2:14">
      <c r="N54" s="1199"/>
    </row>
    <row r="55" spans="2:14">
      <c r="N55" s="1199"/>
    </row>
    <row r="56" spans="2:14">
      <c r="N56" s="1199"/>
    </row>
    <row r="57" spans="2:14">
      <c r="N57" s="1199"/>
    </row>
    <row r="58" spans="2:14">
      <c r="N58" s="1199"/>
    </row>
    <row r="59" spans="2:14">
      <c r="B59" s="1247" t="s">
        <v>767</v>
      </c>
      <c r="C59" s="1247"/>
      <c r="N59" s="1199"/>
    </row>
    <row r="60" spans="2:14">
      <c r="N60" s="1199"/>
    </row>
    <row r="61" spans="2:14">
      <c r="B61" s="9" t="s">
        <v>833</v>
      </c>
      <c r="N61" s="1199"/>
    </row>
    <row r="62" spans="2:14">
      <c r="N62" s="1199"/>
    </row>
    <row r="63" spans="2:14">
      <c r="N63" s="1199"/>
    </row>
    <row r="64" spans="2:14">
      <c r="N64" s="1199"/>
    </row>
    <row r="65" spans="2:14">
      <c r="N65" s="1199"/>
    </row>
    <row r="66" spans="2:14">
      <c r="N66" s="1199"/>
    </row>
    <row r="67" spans="2:14">
      <c r="B67" s="1247" t="s">
        <v>768</v>
      </c>
      <c r="C67" s="1247"/>
      <c r="N67" s="1199"/>
    </row>
    <row r="68" spans="2:14">
      <c r="N68" s="1199"/>
    </row>
    <row r="69" spans="2:14">
      <c r="B69" s="9" t="s">
        <v>787</v>
      </c>
      <c r="N69" s="1199"/>
    </row>
    <row r="70" spans="2:14">
      <c r="N70" s="1199"/>
    </row>
    <row r="71" spans="2:14">
      <c r="N71" s="1199"/>
    </row>
    <row r="72" spans="2:14">
      <c r="N72" s="1199"/>
    </row>
    <row r="73" spans="2:14">
      <c r="N73" s="1199"/>
    </row>
    <row r="74" spans="2:14">
      <c r="N74" s="1199"/>
    </row>
    <row r="75" spans="2:14">
      <c r="B75" s="1247" t="s">
        <v>769</v>
      </c>
      <c r="C75" s="1247"/>
      <c r="N75" s="1199"/>
    </row>
    <row r="76" spans="2:14">
      <c r="N76" s="1199"/>
    </row>
    <row r="77" spans="2:14">
      <c r="B77" s="9" t="s">
        <v>830</v>
      </c>
      <c r="N77" s="1199"/>
    </row>
    <row r="78" spans="2:14">
      <c r="N78" s="1199"/>
    </row>
    <row r="79" spans="2:14">
      <c r="N79" s="1199"/>
    </row>
    <row r="80" spans="2:14">
      <c r="N80" s="1199"/>
    </row>
    <row r="81" spans="2:14">
      <c r="N81" s="1199"/>
    </row>
    <row r="82" spans="2:14">
      <c r="B82" s="1247" t="s">
        <v>770</v>
      </c>
      <c r="C82" s="1247"/>
      <c r="N82" s="1199"/>
    </row>
    <row r="83" spans="2:14">
      <c r="B83" s="9" t="s">
        <v>831</v>
      </c>
      <c r="N83" s="1199"/>
    </row>
    <row r="84" spans="2:14">
      <c r="N84" s="1199"/>
    </row>
    <row r="85" spans="2:14">
      <c r="N85" s="1199"/>
    </row>
    <row r="86" spans="2:14">
      <c r="N86" s="1199"/>
    </row>
    <row r="87" spans="2:14" ht="16.5" thickBot="1">
      <c r="N87" s="1200"/>
    </row>
    <row r="88" spans="2:14" ht="16.5" thickBot="1"/>
    <row r="89" spans="2:14" s="264" customFormat="1" ht="24" thickBot="1">
      <c r="B89" s="1258" t="s">
        <v>2</v>
      </c>
      <c r="C89" s="1259"/>
      <c r="D89" s="1259"/>
      <c r="E89" s="1259"/>
      <c r="F89" s="1259"/>
      <c r="G89" s="1259"/>
      <c r="H89" s="1259"/>
      <c r="I89" s="1259"/>
      <c r="J89" s="1259"/>
      <c r="K89" s="1259"/>
      <c r="L89" s="1259"/>
      <c r="M89" s="1259"/>
      <c r="N89" s="1260"/>
    </row>
    <row r="90" spans="2:14" s="264" customFormat="1">
      <c r="B90" s="9"/>
      <c r="N90" s="1220" t="s">
        <v>743</v>
      </c>
    </row>
    <row r="91" spans="2:14" s="264" customFormat="1">
      <c r="B91" s="9"/>
      <c r="N91" s="1220"/>
    </row>
    <row r="92" spans="2:14" s="264" customFormat="1" ht="18">
      <c r="B92" s="1246" t="s">
        <v>1026</v>
      </c>
      <c r="C92" s="1246"/>
      <c r="E92" s="1254" t="s">
        <v>13</v>
      </c>
      <c r="F92" s="1254"/>
      <c r="G92" s="1254"/>
      <c r="H92" s="1254"/>
      <c r="I92" s="1254"/>
      <c r="J92" s="1254"/>
      <c r="K92" s="1254"/>
      <c r="L92" s="1254"/>
      <c r="M92" s="12"/>
      <c r="N92" s="1220"/>
    </row>
    <row r="93" spans="2:14" s="264" customFormat="1">
      <c r="B93" s="9"/>
      <c r="N93" s="1220"/>
    </row>
    <row r="94" spans="2:14" s="264" customFormat="1" ht="15.75" customHeight="1">
      <c r="B94" s="1247" t="s">
        <v>766</v>
      </c>
      <c r="C94" s="1247"/>
      <c r="N94" s="1220"/>
    </row>
    <row r="95" spans="2:14" s="264" customFormat="1">
      <c r="B95" s="9"/>
      <c r="N95" s="1220"/>
    </row>
    <row r="96" spans="2:14" s="264" customFormat="1">
      <c r="B96" s="9" t="s">
        <v>792</v>
      </c>
      <c r="N96" s="1220"/>
    </row>
    <row r="97" spans="2:14" s="264" customFormat="1">
      <c r="B97" s="9"/>
      <c r="N97" s="1220"/>
    </row>
    <row r="98" spans="2:14" s="264" customFormat="1">
      <c r="B98" s="9"/>
      <c r="N98" s="1220"/>
    </row>
    <row r="99" spans="2:14" s="264" customFormat="1">
      <c r="B99" s="9"/>
      <c r="N99" s="1220"/>
    </row>
    <row r="100" spans="2:14" s="264" customFormat="1">
      <c r="B100" s="9"/>
      <c r="N100" s="1220"/>
    </row>
    <row r="101" spans="2:14" s="264" customFormat="1">
      <c r="B101" s="9"/>
      <c r="N101" s="1220"/>
    </row>
    <row r="102" spans="2:14" s="264" customFormat="1">
      <c r="B102" s="1247" t="s">
        <v>767</v>
      </c>
      <c r="C102" s="1247"/>
      <c r="N102" s="1220"/>
    </row>
    <row r="103" spans="2:14" s="264" customFormat="1">
      <c r="B103" s="9"/>
      <c r="N103" s="1220"/>
    </row>
    <row r="104" spans="2:14" s="264" customFormat="1">
      <c r="B104" s="9" t="s">
        <v>793</v>
      </c>
      <c r="N104" s="1220"/>
    </row>
    <row r="105" spans="2:14" s="264" customFormat="1">
      <c r="B105" s="9"/>
      <c r="N105" s="1220"/>
    </row>
    <row r="106" spans="2:14" s="264" customFormat="1">
      <c r="B106" s="9"/>
      <c r="N106" s="1220"/>
    </row>
    <row r="107" spans="2:14" s="264" customFormat="1">
      <c r="B107" s="9"/>
      <c r="N107" s="1220"/>
    </row>
    <row r="108" spans="2:14" s="264" customFormat="1">
      <c r="B108" s="9"/>
      <c r="N108" s="1220"/>
    </row>
    <row r="109" spans="2:14" s="264" customFormat="1">
      <c r="B109" s="9"/>
      <c r="N109" s="1220"/>
    </row>
    <row r="110" spans="2:14" s="264" customFormat="1">
      <c r="B110" s="1247" t="s">
        <v>768</v>
      </c>
      <c r="C110" s="1247"/>
      <c r="N110" s="1220"/>
    </row>
    <row r="111" spans="2:14" s="264" customFormat="1">
      <c r="B111" s="9"/>
      <c r="N111" s="1220"/>
    </row>
    <row r="112" spans="2:14" s="264" customFormat="1">
      <c r="B112" s="9" t="s">
        <v>794</v>
      </c>
      <c r="N112" s="1220"/>
    </row>
    <row r="113" spans="2:14" s="264" customFormat="1">
      <c r="B113" s="9"/>
      <c r="N113" s="1220"/>
    </row>
    <row r="114" spans="2:14" s="264" customFormat="1">
      <c r="B114" s="9"/>
      <c r="N114" s="1220"/>
    </row>
    <row r="115" spans="2:14" s="264" customFormat="1">
      <c r="B115" s="9"/>
      <c r="N115" s="1220"/>
    </row>
    <row r="116" spans="2:14" s="264" customFormat="1">
      <c r="B116" s="9"/>
      <c r="N116" s="1220"/>
    </row>
    <row r="117" spans="2:14" s="264" customFormat="1">
      <c r="B117" s="9"/>
      <c r="N117" s="1220"/>
    </row>
    <row r="118" spans="2:14" s="264" customFormat="1">
      <c r="B118" s="1247" t="s">
        <v>769</v>
      </c>
      <c r="C118" s="1247"/>
      <c r="N118" s="1220"/>
    </row>
    <row r="119" spans="2:14" s="264" customFormat="1">
      <c r="B119" s="9"/>
      <c r="N119" s="1220"/>
    </row>
    <row r="120" spans="2:14" s="264" customFormat="1">
      <c r="B120" s="9" t="s">
        <v>807</v>
      </c>
      <c r="N120" s="1220"/>
    </row>
    <row r="121" spans="2:14" s="264" customFormat="1">
      <c r="B121" s="9"/>
      <c r="N121" s="1220"/>
    </row>
    <row r="122" spans="2:14" s="264" customFormat="1">
      <c r="B122" s="9"/>
      <c r="N122" s="1220"/>
    </row>
    <row r="123" spans="2:14" s="264" customFormat="1">
      <c r="B123" s="9"/>
      <c r="N123" s="1220"/>
    </row>
    <row r="124" spans="2:14" s="264" customFormat="1">
      <c r="B124" s="9"/>
      <c r="N124" s="1220"/>
    </row>
    <row r="125" spans="2:14" s="264" customFormat="1">
      <c r="B125" s="1247" t="s">
        <v>770</v>
      </c>
      <c r="C125" s="1247"/>
      <c r="N125" s="1220"/>
    </row>
    <row r="126" spans="2:14" s="264" customFormat="1">
      <c r="B126" s="9"/>
      <c r="N126" s="1220"/>
    </row>
    <row r="127" spans="2:14" s="264" customFormat="1">
      <c r="B127" s="9"/>
      <c r="N127" s="1220"/>
    </row>
    <row r="128" spans="2:14" s="264" customFormat="1">
      <c r="B128" s="9"/>
      <c r="N128" s="1220"/>
    </row>
    <row r="129" spans="2:14" s="264" customFormat="1">
      <c r="B129" s="9"/>
      <c r="N129" s="1220"/>
    </row>
    <row r="130" spans="2:14" s="264" customFormat="1" ht="16.5" thickBot="1">
      <c r="B130" s="9"/>
      <c r="N130" s="1221"/>
    </row>
    <row r="131" spans="2:14" s="264" customFormat="1">
      <c r="B131" s="9"/>
    </row>
    <row r="132" spans="2:14" ht="16.5" thickBot="1"/>
    <row r="133" spans="2:14" ht="24" thickBot="1">
      <c r="B133" s="1255" t="s">
        <v>2</v>
      </c>
      <c r="C133" s="1256"/>
      <c r="D133" s="1256"/>
      <c r="E133" s="1256"/>
      <c r="F133" s="1256"/>
      <c r="G133" s="1256"/>
      <c r="H133" s="1256"/>
      <c r="I133" s="1256"/>
      <c r="J133" s="1256"/>
      <c r="K133" s="1256"/>
      <c r="L133" s="1256"/>
      <c r="M133" s="1256"/>
      <c r="N133" s="1257"/>
    </row>
    <row r="134" spans="2:14">
      <c r="N134" s="1180" t="s">
        <v>744</v>
      </c>
    </row>
    <row r="135" spans="2:14">
      <c r="N135" s="1180"/>
    </row>
    <row r="136" spans="2:14" ht="18">
      <c r="B136" s="1246" t="s">
        <v>1026</v>
      </c>
      <c r="C136" s="1246"/>
      <c r="E136" s="1254" t="s">
        <v>13</v>
      </c>
      <c r="F136" s="1254"/>
      <c r="G136" s="1254"/>
      <c r="H136" s="1254"/>
      <c r="I136" s="1254"/>
      <c r="J136" s="1254"/>
      <c r="K136" s="1254"/>
      <c r="L136" s="1254"/>
      <c r="M136" s="12"/>
      <c r="N136" s="1180"/>
    </row>
    <row r="137" spans="2:14">
      <c r="N137" s="1180"/>
    </row>
    <row r="138" spans="2:14" ht="15.75" customHeight="1">
      <c r="B138" s="1247" t="s">
        <v>766</v>
      </c>
      <c r="C138" s="1247"/>
      <c r="N138" s="1180"/>
    </row>
    <row r="139" spans="2:14">
      <c r="N139" s="1180"/>
    </row>
    <row r="140" spans="2:14">
      <c r="B140" s="9" t="s">
        <v>792</v>
      </c>
      <c r="N140" s="1180"/>
    </row>
    <row r="141" spans="2:14">
      <c r="N141" s="1180"/>
    </row>
    <row r="142" spans="2:14">
      <c r="N142" s="1180"/>
    </row>
    <row r="143" spans="2:14">
      <c r="N143" s="1180"/>
    </row>
    <row r="144" spans="2:14">
      <c r="N144" s="1180"/>
    </row>
    <row r="145" spans="2:14">
      <c r="N145" s="1180"/>
    </row>
    <row r="146" spans="2:14">
      <c r="B146" s="1247" t="s">
        <v>767</v>
      </c>
      <c r="C146" s="1247"/>
      <c r="N146" s="1180"/>
    </row>
    <row r="147" spans="2:14">
      <c r="N147" s="1180"/>
    </row>
    <row r="148" spans="2:14">
      <c r="B148" s="9" t="s">
        <v>793</v>
      </c>
      <c r="N148" s="1180"/>
    </row>
    <row r="149" spans="2:14">
      <c r="N149" s="1180"/>
    </row>
    <row r="150" spans="2:14">
      <c r="N150" s="1180"/>
    </row>
    <row r="151" spans="2:14">
      <c r="N151" s="1180"/>
    </row>
    <row r="152" spans="2:14">
      <c r="N152" s="1180"/>
    </row>
    <row r="153" spans="2:14">
      <c r="N153" s="1180"/>
    </row>
    <row r="154" spans="2:14">
      <c r="B154" s="1247" t="s">
        <v>768</v>
      </c>
      <c r="C154" s="1247"/>
      <c r="N154" s="1180"/>
    </row>
    <row r="155" spans="2:14">
      <c r="N155" s="1180"/>
    </row>
    <row r="156" spans="2:14">
      <c r="B156" s="9" t="s">
        <v>794</v>
      </c>
      <c r="N156" s="1180"/>
    </row>
    <row r="157" spans="2:14">
      <c r="N157" s="1180"/>
    </row>
    <row r="158" spans="2:14">
      <c r="N158" s="1180"/>
    </row>
    <row r="159" spans="2:14">
      <c r="N159" s="1180"/>
    </row>
    <row r="160" spans="2:14">
      <c r="N160" s="1180"/>
    </row>
    <row r="161" spans="2:14">
      <c r="N161" s="1180"/>
    </row>
    <row r="162" spans="2:14">
      <c r="B162" s="1247" t="s">
        <v>769</v>
      </c>
      <c r="C162" s="1247"/>
      <c r="N162" s="1180"/>
    </row>
    <row r="163" spans="2:14">
      <c r="N163" s="1180"/>
    </row>
    <row r="164" spans="2:14">
      <c r="B164" s="9" t="s">
        <v>807</v>
      </c>
      <c r="N164" s="1180"/>
    </row>
    <row r="165" spans="2:14">
      <c r="N165" s="1180"/>
    </row>
    <row r="166" spans="2:14">
      <c r="N166" s="1180"/>
    </row>
    <row r="167" spans="2:14">
      <c r="N167" s="1180"/>
    </row>
    <row r="168" spans="2:14">
      <c r="N168" s="1180"/>
    </row>
    <row r="169" spans="2:14">
      <c r="B169" s="1247" t="s">
        <v>770</v>
      </c>
      <c r="C169" s="1247"/>
      <c r="N169" s="1180"/>
    </row>
    <row r="170" spans="2:14">
      <c r="N170" s="1180"/>
    </row>
    <row r="171" spans="2:14">
      <c r="N171" s="1180"/>
    </row>
    <row r="172" spans="2:14">
      <c r="N172" s="1180"/>
    </row>
    <row r="173" spans="2:14">
      <c r="N173" s="1180"/>
    </row>
    <row r="174" spans="2:14" ht="16.5" thickBot="1">
      <c r="N174" s="1181"/>
    </row>
    <row r="175" spans="2:14" ht="16.5" thickBot="1"/>
    <row r="176" spans="2:14" s="264" customFormat="1" ht="24" thickBot="1">
      <c r="B176" s="1276" t="s">
        <v>2</v>
      </c>
      <c r="C176" s="1277"/>
      <c r="D176" s="1277"/>
      <c r="E176" s="1277"/>
      <c r="F176" s="1277"/>
      <c r="G176" s="1277"/>
      <c r="H176" s="1277"/>
      <c r="I176" s="1277"/>
      <c r="J176" s="1277"/>
      <c r="K176" s="1277"/>
      <c r="L176" s="1277"/>
      <c r="M176" s="1277"/>
      <c r="N176" s="1278"/>
    </row>
    <row r="177" spans="2:14" s="264" customFormat="1">
      <c r="B177" s="9"/>
      <c r="N177" s="1244" t="s">
        <v>745</v>
      </c>
    </row>
    <row r="178" spans="2:14" s="264" customFormat="1">
      <c r="B178" s="9"/>
      <c r="N178" s="1244"/>
    </row>
    <row r="179" spans="2:14" s="264" customFormat="1" ht="18">
      <c r="B179" s="1246" t="s">
        <v>1026</v>
      </c>
      <c r="C179" s="1246"/>
      <c r="E179" s="1254" t="s">
        <v>13</v>
      </c>
      <c r="F179" s="1254"/>
      <c r="G179" s="1254"/>
      <c r="H179" s="1254"/>
      <c r="I179" s="1254"/>
      <c r="J179" s="1254"/>
      <c r="K179" s="1254"/>
      <c r="L179" s="1254"/>
      <c r="M179" s="12"/>
      <c r="N179" s="1244"/>
    </row>
    <row r="180" spans="2:14" s="264" customFormat="1">
      <c r="B180" s="9"/>
      <c r="N180" s="1244"/>
    </row>
    <row r="181" spans="2:14" s="264" customFormat="1" ht="15.75" customHeight="1">
      <c r="B181" s="1247" t="s">
        <v>766</v>
      </c>
      <c r="C181" s="1247"/>
      <c r="N181" s="1244"/>
    </row>
    <row r="182" spans="2:14" s="264" customFormat="1">
      <c r="B182" s="9"/>
      <c r="N182" s="1244"/>
    </row>
    <row r="183" spans="2:14" s="264" customFormat="1">
      <c r="B183" s="9"/>
      <c r="N183" s="1244"/>
    </row>
    <row r="184" spans="2:14" s="264" customFormat="1">
      <c r="B184" s="9"/>
      <c r="N184" s="1244"/>
    </row>
    <row r="185" spans="2:14" s="264" customFormat="1">
      <c r="B185" s="9"/>
      <c r="N185" s="1244"/>
    </row>
    <row r="186" spans="2:14" s="264" customFormat="1">
      <c r="B186" s="9"/>
      <c r="N186" s="1244"/>
    </row>
    <row r="187" spans="2:14" s="264" customFormat="1">
      <c r="B187" s="9"/>
      <c r="N187" s="1244"/>
    </row>
    <row r="188" spans="2:14" s="264" customFormat="1">
      <c r="B188" s="9"/>
      <c r="N188" s="1244"/>
    </row>
    <row r="189" spans="2:14" s="264" customFormat="1">
      <c r="B189" s="1247" t="s">
        <v>767</v>
      </c>
      <c r="C189" s="1247"/>
      <c r="N189" s="1244"/>
    </row>
    <row r="190" spans="2:14" s="264" customFormat="1">
      <c r="B190" s="9"/>
      <c r="N190" s="1244"/>
    </row>
    <row r="191" spans="2:14" s="264" customFormat="1">
      <c r="B191" s="9"/>
      <c r="N191" s="1244"/>
    </row>
    <row r="192" spans="2:14" s="264" customFormat="1">
      <c r="B192" s="9"/>
      <c r="N192" s="1244"/>
    </row>
    <row r="193" spans="2:14" s="264" customFormat="1">
      <c r="B193" s="9"/>
      <c r="N193" s="1244"/>
    </row>
    <row r="194" spans="2:14" s="264" customFormat="1">
      <c r="B194" s="9"/>
      <c r="N194" s="1244"/>
    </row>
    <row r="195" spans="2:14" s="264" customFormat="1">
      <c r="B195" s="9"/>
      <c r="N195" s="1244"/>
    </row>
    <row r="196" spans="2:14" s="264" customFormat="1">
      <c r="B196" s="9"/>
      <c r="N196" s="1244"/>
    </row>
    <row r="197" spans="2:14" s="264" customFormat="1">
      <c r="B197" s="1247" t="s">
        <v>768</v>
      </c>
      <c r="C197" s="1247"/>
      <c r="N197" s="1244"/>
    </row>
    <row r="198" spans="2:14" s="264" customFormat="1">
      <c r="B198" s="9"/>
      <c r="N198" s="1244"/>
    </row>
    <row r="199" spans="2:14" s="264" customFormat="1">
      <c r="B199" s="9"/>
      <c r="N199" s="1244"/>
    </row>
    <row r="200" spans="2:14" s="264" customFormat="1">
      <c r="B200" s="9"/>
      <c r="N200" s="1244"/>
    </row>
    <row r="201" spans="2:14" s="264" customFormat="1">
      <c r="B201" s="9"/>
      <c r="N201" s="1244"/>
    </row>
    <row r="202" spans="2:14" s="264" customFormat="1">
      <c r="B202" s="9"/>
      <c r="N202" s="1244"/>
    </row>
    <row r="203" spans="2:14" s="264" customFormat="1">
      <c r="B203" s="9"/>
      <c r="N203" s="1244"/>
    </row>
    <row r="204" spans="2:14" s="264" customFormat="1">
      <c r="B204" s="9"/>
      <c r="N204" s="1244"/>
    </row>
    <row r="205" spans="2:14" s="264" customFormat="1">
      <c r="B205" s="1247" t="s">
        <v>769</v>
      </c>
      <c r="C205" s="1247"/>
      <c r="N205" s="1244"/>
    </row>
    <row r="206" spans="2:14" s="264" customFormat="1">
      <c r="B206" s="9"/>
      <c r="N206" s="1244"/>
    </row>
    <row r="207" spans="2:14" s="264" customFormat="1">
      <c r="B207" s="9"/>
      <c r="N207" s="1244"/>
    </row>
    <row r="208" spans="2:14" s="264" customFormat="1">
      <c r="B208" s="9"/>
      <c r="N208" s="1244"/>
    </row>
    <row r="209" spans="2:14" s="264" customFormat="1">
      <c r="B209" s="9"/>
      <c r="N209" s="1244"/>
    </row>
    <row r="210" spans="2:14" s="264" customFormat="1">
      <c r="B210" s="9"/>
      <c r="N210" s="1244"/>
    </row>
    <row r="211" spans="2:14" s="264" customFormat="1">
      <c r="B211" s="9"/>
      <c r="N211" s="1244"/>
    </row>
    <row r="212" spans="2:14" s="264" customFormat="1">
      <c r="B212" s="1247" t="s">
        <v>770</v>
      </c>
      <c r="C212" s="1247"/>
      <c r="N212" s="1244"/>
    </row>
    <row r="213" spans="2:14" s="264" customFormat="1">
      <c r="B213" s="9"/>
      <c r="N213" s="1244"/>
    </row>
    <row r="214" spans="2:14" s="264" customFormat="1">
      <c r="B214" s="9"/>
      <c r="N214" s="1244"/>
    </row>
    <row r="215" spans="2:14" s="264" customFormat="1">
      <c r="B215" s="9"/>
      <c r="N215" s="1244"/>
    </row>
    <row r="216" spans="2:14" s="264" customFormat="1">
      <c r="B216" s="9"/>
      <c r="N216" s="1244"/>
    </row>
    <row r="217" spans="2:14" s="264" customFormat="1" ht="16.5" thickBot="1">
      <c r="B217" s="9"/>
      <c r="N217" s="1245"/>
    </row>
    <row r="218" spans="2:14" ht="16.5" thickBot="1"/>
    <row r="219" spans="2:14" ht="24" thickBot="1">
      <c r="B219" s="1267" t="s">
        <v>2</v>
      </c>
      <c r="C219" s="1268"/>
      <c r="D219" s="1268"/>
      <c r="E219" s="1268"/>
      <c r="F219" s="1268"/>
      <c r="G219" s="1268"/>
      <c r="H219" s="1268"/>
      <c r="I219" s="1268"/>
      <c r="J219" s="1268"/>
      <c r="K219" s="1268"/>
      <c r="L219" s="1268"/>
      <c r="M219" s="1268"/>
      <c r="N219" s="1269"/>
    </row>
    <row r="220" spans="2:14">
      <c r="N220" s="1078" t="s">
        <v>746</v>
      </c>
    </row>
    <row r="221" spans="2:14">
      <c r="N221" s="1078"/>
    </row>
    <row r="222" spans="2:14" ht="18">
      <c r="B222" s="1246" t="s">
        <v>1026</v>
      </c>
      <c r="C222" s="1246"/>
      <c r="E222" s="1254" t="s">
        <v>13</v>
      </c>
      <c r="F222" s="1254"/>
      <c r="G222" s="1254"/>
      <c r="H222" s="1254"/>
      <c r="I222" s="1254"/>
      <c r="J222" s="1254"/>
      <c r="K222" s="1254"/>
      <c r="L222" s="1254"/>
      <c r="M222" s="12"/>
      <c r="N222" s="1078"/>
    </row>
    <row r="223" spans="2:14">
      <c r="N223" s="1078"/>
    </row>
    <row r="224" spans="2:14" ht="15.75" customHeight="1">
      <c r="B224" s="1247" t="s">
        <v>766</v>
      </c>
      <c r="C224" s="1247"/>
      <c r="N224" s="1078"/>
    </row>
    <row r="225" spans="2:14">
      <c r="N225" s="1078"/>
    </row>
    <row r="226" spans="2:14">
      <c r="N226" s="1078"/>
    </row>
    <row r="227" spans="2:14">
      <c r="N227" s="1078"/>
    </row>
    <row r="228" spans="2:14">
      <c r="N228" s="1078"/>
    </row>
    <row r="229" spans="2:14">
      <c r="N229" s="1078"/>
    </row>
    <row r="230" spans="2:14">
      <c r="N230" s="1078"/>
    </row>
    <row r="231" spans="2:14">
      <c r="N231" s="1078"/>
    </row>
    <row r="232" spans="2:14">
      <c r="B232" s="1247" t="s">
        <v>767</v>
      </c>
      <c r="C232" s="1247"/>
      <c r="N232" s="1078"/>
    </row>
    <row r="233" spans="2:14">
      <c r="N233" s="1078"/>
    </row>
    <row r="234" spans="2:14">
      <c r="N234" s="1078"/>
    </row>
    <row r="235" spans="2:14">
      <c r="N235" s="1078"/>
    </row>
    <row r="236" spans="2:14">
      <c r="N236" s="1078"/>
    </row>
    <row r="237" spans="2:14">
      <c r="N237" s="1078"/>
    </row>
    <row r="238" spans="2:14">
      <c r="N238" s="1078"/>
    </row>
    <row r="239" spans="2:14">
      <c r="N239" s="1078"/>
    </row>
    <row r="240" spans="2:14">
      <c r="B240" s="1247" t="s">
        <v>768</v>
      </c>
      <c r="C240" s="1247"/>
      <c r="N240" s="1078"/>
    </row>
    <row r="241" spans="2:14">
      <c r="N241" s="1078"/>
    </row>
    <row r="242" spans="2:14">
      <c r="N242" s="1078"/>
    </row>
    <row r="243" spans="2:14">
      <c r="N243" s="1078"/>
    </row>
    <row r="244" spans="2:14">
      <c r="N244" s="1078"/>
    </row>
    <row r="245" spans="2:14">
      <c r="N245" s="1078"/>
    </row>
    <row r="246" spans="2:14">
      <c r="N246" s="1078"/>
    </row>
    <row r="247" spans="2:14">
      <c r="N247" s="1078"/>
    </row>
    <row r="248" spans="2:14">
      <c r="B248" s="1247" t="s">
        <v>769</v>
      </c>
      <c r="C248" s="1247"/>
      <c r="N248" s="1078"/>
    </row>
    <row r="249" spans="2:14">
      <c r="N249" s="1078"/>
    </row>
    <row r="250" spans="2:14">
      <c r="N250" s="1078"/>
    </row>
    <row r="251" spans="2:14">
      <c r="N251" s="1078"/>
    </row>
    <row r="252" spans="2:14">
      <c r="N252" s="1078"/>
    </row>
    <row r="253" spans="2:14">
      <c r="N253" s="1078"/>
    </row>
    <row r="254" spans="2:14">
      <c r="N254" s="1078"/>
    </row>
    <row r="255" spans="2:14">
      <c r="B255" s="1247" t="s">
        <v>770</v>
      </c>
      <c r="C255" s="1247"/>
      <c r="N255" s="1078"/>
    </row>
    <row r="256" spans="2:14">
      <c r="N256" s="1078"/>
    </row>
    <row r="257" spans="2:14">
      <c r="N257" s="1078"/>
    </row>
    <row r="258" spans="2:14">
      <c r="N258" s="1078"/>
    </row>
    <row r="259" spans="2:14">
      <c r="N259" s="1078"/>
    </row>
    <row r="260" spans="2:14" ht="16.5" thickBot="1">
      <c r="N260" s="1079"/>
    </row>
    <row r="262" spans="2:14" ht="16.5" thickBot="1"/>
    <row r="263" spans="2:14" ht="24" thickBot="1">
      <c r="B263" s="1270" t="s">
        <v>2</v>
      </c>
      <c r="C263" s="1271"/>
      <c r="D263" s="1271"/>
      <c r="E263" s="1271"/>
      <c r="F263" s="1271"/>
      <c r="G263" s="1271"/>
      <c r="H263" s="1271"/>
      <c r="I263" s="1271"/>
      <c r="J263" s="1271"/>
      <c r="K263" s="1271"/>
      <c r="L263" s="1271"/>
      <c r="M263" s="1271"/>
      <c r="N263" s="1272"/>
    </row>
    <row r="264" spans="2:14">
      <c r="N264" s="1141" t="s">
        <v>937</v>
      </c>
    </row>
    <row r="265" spans="2:14">
      <c r="N265" s="1141"/>
    </row>
    <row r="266" spans="2:14" ht="18">
      <c r="B266" s="1246" t="s">
        <v>1026</v>
      </c>
      <c r="C266" s="1246"/>
      <c r="E266" s="1254" t="s">
        <v>13</v>
      </c>
      <c r="F266" s="1254"/>
      <c r="G266" s="1254"/>
      <c r="H266" s="1254"/>
      <c r="I266" s="1254"/>
      <c r="J266" s="1254"/>
      <c r="K266" s="1254"/>
      <c r="L266" s="1254"/>
      <c r="M266" s="12"/>
      <c r="N266" s="1141"/>
    </row>
    <row r="267" spans="2:14">
      <c r="N267" s="1141"/>
    </row>
    <row r="268" spans="2:14" ht="15.75" customHeight="1">
      <c r="B268" s="1247" t="s">
        <v>766</v>
      </c>
      <c r="C268" s="1247"/>
      <c r="N268" s="1141"/>
    </row>
    <row r="269" spans="2:14">
      <c r="N269" s="1141"/>
    </row>
    <row r="270" spans="2:14">
      <c r="N270" s="1141"/>
    </row>
    <row r="271" spans="2:14">
      <c r="N271" s="1141"/>
    </row>
    <row r="272" spans="2:14">
      <c r="N272" s="1141"/>
    </row>
    <row r="273" spans="2:14">
      <c r="N273" s="1141"/>
    </row>
    <row r="274" spans="2:14">
      <c r="N274" s="1141"/>
    </row>
    <row r="275" spans="2:14">
      <c r="N275" s="1141"/>
    </row>
    <row r="276" spans="2:14">
      <c r="B276" s="1247" t="s">
        <v>767</v>
      </c>
      <c r="C276" s="1247"/>
      <c r="N276" s="1141"/>
    </row>
    <row r="277" spans="2:14">
      <c r="N277" s="1141"/>
    </row>
    <row r="278" spans="2:14">
      <c r="N278" s="1141"/>
    </row>
    <row r="279" spans="2:14">
      <c r="N279" s="1141"/>
    </row>
    <row r="280" spans="2:14">
      <c r="N280" s="1141"/>
    </row>
    <row r="281" spans="2:14">
      <c r="N281" s="1141"/>
    </row>
    <row r="282" spans="2:14">
      <c r="N282" s="1141"/>
    </row>
    <row r="283" spans="2:14">
      <c r="N283" s="1141"/>
    </row>
    <row r="284" spans="2:14">
      <c r="B284" s="1247" t="s">
        <v>768</v>
      </c>
      <c r="C284" s="1247"/>
      <c r="N284" s="1141"/>
    </row>
    <row r="285" spans="2:14">
      <c r="N285" s="1141"/>
    </row>
    <row r="286" spans="2:14">
      <c r="N286" s="1141"/>
    </row>
    <row r="287" spans="2:14">
      <c r="N287" s="1141"/>
    </row>
    <row r="288" spans="2:14">
      <c r="N288" s="1141"/>
    </row>
    <row r="289" spans="2:14">
      <c r="N289" s="1141"/>
    </row>
    <row r="290" spans="2:14">
      <c r="N290" s="1141"/>
    </row>
    <row r="291" spans="2:14">
      <c r="N291" s="1141"/>
    </row>
    <row r="292" spans="2:14">
      <c r="B292" s="1247" t="s">
        <v>769</v>
      </c>
      <c r="C292" s="1247"/>
      <c r="N292" s="1141"/>
    </row>
    <row r="293" spans="2:14">
      <c r="N293" s="1141"/>
    </row>
    <row r="294" spans="2:14">
      <c r="N294" s="1141"/>
    </row>
    <row r="295" spans="2:14">
      <c r="N295" s="1141"/>
    </row>
    <row r="296" spans="2:14">
      <c r="N296" s="1141"/>
    </row>
    <row r="297" spans="2:14">
      <c r="N297" s="1141"/>
    </row>
    <row r="298" spans="2:14">
      <c r="N298" s="1141"/>
    </row>
    <row r="299" spans="2:14">
      <c r="B299" s="1247" t="s">
        <v>770</v>
      </c>
      <c r="C299" s="1247"/>
      <c r="N299" s="1141"/>
    </row>
    <row r="300" spans="2:14">
      <c r="N300" s="1141"/>
    </row>
    <row r="301" spans="2:14">
      <c r="N301" s="1141"/>
    </row>
    <row r="302" spans="2:14">
      <c r="N302" s="1141"/>
    </row>
    <row r="303" spans="2:14">
      <c r="N303" s="1141"/>
    </row>
    <row r="304" spans="2:14" ht="16.5" thickBot="1">
      <c r="N304" s="1142"/>
    </row>
    <row r="306" spans="2:14" ht="16.5" thickBot="1"/>
    <row r="307" spans="2:14" ht="24" thickBot="1">
      <c r="B307" s="1251" t="s">
        <v>2</v>
      </c>
      <c r="C307" s="1252"/>
      <c r="D307" s="1252"/>
      <c r="E307" s="1252"/>
      <c r="F307" s="1252"/>
      <c r="G307" s="1252"/>
      <c r="H307" s="1252"/>
      <c r="I307" s="1252"/>
      <c r="J307" s="1252"/>
      <c r="K307" s="1252"/>
      <c r="L307" s="1252"/>
      <c r="M307" s="1252"/>
      <c r="N307" s="1253"/>
    </row>
    <row r="308" spans="2:14">
      <c r="N308" s="1106" t="s">
        <v>938</v>
      </c>
    </row>
    <row r="309" spans="2:14">
      <c r="N309" s="1106"/>
    </row>
    <row r="310" spans="2:14" ht="18">
      <c r="B310" s="1246" t="s">
        <v>1026</v>
      </c>
      <c r="C310" s="1246"/>
      <c r="E310" s="1254" t="s">
        <v>13</v>
      </c>
      <c r="F310" s="1254"/>
      <c r="G310" s="1254"/>
      <c r="H310" s="1254"/>
      <c r="I310" s="1254"/>
      <c r="J310" s="1254"/>
      <c r="K310" s="1254"/>
      <c r="L310" s="1254"/>
      <c r="M310" s="12"/>
      <c r="N310" s="1106"/>
    </row>
    <row r="311" spans="2:14">
      <c r="N311" s="1106"/>
    </row>
    <row r="312" spans="2:14" ht="15.75" customHeight="1">
      <c r="B312" s="1247" t="s">
        <v>766</v>
      </c>
      <c r="C312" s="1247"/>
      <c r="N312" s="1106"/>
    </row>
    <row r="313" spans="2:14">
      <c r="N313" s="1106"/>
    </row>
    <row r="314" spans="2:14">
      <c r="N314" s="1106"/>
    </row>
    <row r="315" spans="2:14">
      <c r="N315" s="1106"/>
    </row>
    <row r="316" spans="2:14">
      <c r="N316" s="1106"/>
    </row>
    <row r="317" spans="2:14">
      <c r="N317" s="1106"/>
    </row>
    <row r="318" spans="2:14">
      <c r="N318" s="1106"/>
    </row>
    <row r="319" spans="2:14">
      <c r="N319" s="1106"/>
    </row>
    <row r="320" spans="2:14">
      <c r="B320" s="1247" t="s">
        <v>767</v>
      </c>
      <c r="C320" s="1247"/>
      <c r="N320" s="1106"/>
    </row>
    <row r="321" spans="2:14">
      <c r="N321" s="1106"/>
    </row>
    <row r="322" spans="2:14">
      <c r="N322" s="1106"/>
    </row>
    <row r="323" spans="2:14">
      <c r="N323" s="1106"/>
    </row>
    <row r="324" spans="2:14">
      <c r="N324" s="1106"/>
    </row>
    <row r="325" spans="2:14">
      <c r="N325" s="1106"/>
    </row>
    <row r="326" spans="2:14">
      <c r="N326" s="1106"/>
    </row>
    <row r="327" spans="2:14">
      <c r="N327" s="1106"/>
    </row>
    <row r="328" spans="2:14">
      <c r="B328" s="1247" t="s">
        <v>768</v>
      </c>
      <c r="C328" s="1247"/>
      <c r="N328" s="1106"/>
    </row>
    <row r="329" spans="2:14">
      <c r="N329" s="1106"/>
    </row>
    <row r="330" spans="2:14">
      <c r="N330" s="1106"/>
    </row>
    <row r="331" spans="2:14">
      <c r="N331" s="1106"/>
    </row>
    <row r="332" spans="2:14">
      <c r="N332" s="1106"/>
    </row>
    <row r="333" spans="2:14">
      <c r="N333" s="1106"/>
    </row>
    <row r="334" spans="2:14">
      <c r="N334" s="1106"/>
    </row>
    <row r="335" spans="2:14">
      <c r="N335" s="1106"/>
    </row>
    <row r="336" spans="2:14">
      <c r="B336" s="1247" t="s">
        <v>769</v>
      </c>
      <c r="C336" s="1247"/>
      <c r="N336" s="1106"/>
    </row>
    <row r="337" spans="2:14">
      <c r="N337" s="1106"/>
    </row>
    <row r="338" spans="2:14">
      <c r="N338" s="1106"/>
    </row>
    <row r="339" spans="2:14">
      <c r="N339" s="1106"/>
    </row>
    <row r="340" spans="2:14">
      <c r="N340" s="1106"/>
    </row>
    <row r="341" spans="2:14">
      <c r="N341" s="1106"/>
    </row>
    <row r="342" spans="2:14">
      <c r="N342" s="1106"/>
    </row>
    <row r="343" spans="2:14">
      <c r="B343" s="1247" t="s">
        <v>770</v>
      </c>
      <c r="C343" s="1247"/>
      <c r="N343" s="1106"/>
    </row>
    <row r="344" spans="2:14">
      <c r="N344" s="1106"/>
    </row>
    <row r="345" spans="2:14">
      <c r="N345" s="1106"/>
    </row>
    <row r="346" spans="2:14">
      <c r="N346" s="1106"/>
    </row>
    <row r="347" spans="2:14">
      <c r="N347" s="1106"/>
    </row>
    <row r="348" spans="2:14" ht="16.5" thickBot="1">
      <c r="N348" s="1107"/>
    </row>
    <row r="349" spans="2:14" ht="16.5" thickBot="1"/>
    <row r="350" spans="2:14" s="264" customFormat="1" ht="24" thickBot="1">
      <c r="B350" s="1248" t="s">
        <v>2</v>
      </c>
      <c r="C350" s="1249"/>
      <c r="D350" s="1249"/>
      <c r="E350" s="1249"/>
      <c r="F350" s="1249"/>
      <c r="G350" s="1249"/>
      <c r="H350" s="1249"/>
      <c r="I350" s="1249"/>
      <c r="J350" s="1249"/>
      <c r="K350" s="1249"/>
      <c r="L350" s="1249"/>
      <c r="M350" s="1249"/>
      <c r="N350" s="1250"/>
    </row>
    <row r="351" spans="2:14" s="264" customFormat="1">
      <c r="B351" s="9"/>
      <c r="N351" s="1229" t="s">
        <v>997</v>
      </c>
    </row>
    <row r="352" spans="2:14" s="264" customFormat="1">
      <c r="B352" s="9"/>
      <c r="N352" s="1229"/>
    </row>
    <row r="353" spans="2:14" s="264" customFormat="1" ht="18">
      <c r="B353" s="1246" t="s">
        <v>1026</v>
      </c>
      <c r="C353" s="1246"/>
      <c r="E353" s="1254" t="s">
        <v>13</v>
      </c>
      <c r="F353" s="1254"/>
      <c r="G353" s="1254"/>
      <c r="H353" s="1254"/>
      <c r="I353" s="1254"/>
      <c r="J353" s="1254"/>
      <c r="K353" s="1254"/>
      <c r="L353" s="1254"/>
      <c r="M353" s="12"/>
      <c r="N353" s="1229"/>
    </row>
    <row r="354" spans="2:14" s="264" customFormat="1">
      <c r="B354" s="9"/>
      <c r="N354" s="1229"/>
    </row>
    <row r="355" spans="2:14" s="264" customFormat="1" ht="15.75" customHeight="1">
      <c r="B355" s="1247" t="s">
        <v>766</v>
      </c>
      <c r="C355" s="1247"/>
      <c r="N355" s="1229"/>
    </row>
    <row r="356" spans="2:14" s="264" customFormat="1">
      <c r="B356" s="9"/>
      <c r="N356" s="1229"/>
    </row>
    <row r="357" spans="2:14" s="264" customFormat="1">
      <c r="B357" s="9"/>
      <c r="N357" s="1229"/>
    </row>
    <row r="358" spans="2:14" s="264" customFormat="1">
      <c r="B358" s="9"/>
      <c r="N358" s="1229"/>
    </row>
    <row r="359" spans="2:14" s="264" customFormat="1">
      <c r="B359" s="9"/>
      <c r="N359" s="1229"/>
    </row>
    <row r="360" spans="2:14" s="264" customFormat="1">
      <c r="B360" s="9"/>
      <c r="N360" s="1229"/>
    </row>
    <row r="361" spans="2:14" s="264" customFormat="1">
      <c r="B361" s="9"/>
      <c r="N361" s="1229"/>
    </row>
    <row r="362" spans="2:14" s="264" customFormat="1">
      <c r="B362" s="9"/>
      <c r="N362" s="1229"/>
    </row>
    <row r="363" spans="2:14" s="264" customFormat="1">
      <c r="B363" s="1247" t="s">
        <v>767</v>
      </c>
      <c r="C363" s="1247"/>
      <c r="N363" s="1229"/>
    </row>
    <row r="364" spans="2:14" s="264" customFormat="1">
      <c r="B364" s="9"/>
      <c r="N364" s="1229"/>
    </row>
    <row r="365" spans="2:14" s="264" customFormat="1">
      <c r="B365" s="9"/>
      <c r="N365" s="1229"/>
    </row>
    <row r="366" spans="2:14" s="264" customFormat="1">
      <c r="B366" s="9"/>
      <c r="N366" s="1229"/>
    </row>
    <row r="367" spans="2:14" s="264" customFormat="1">
      <c r="B367" s="9"/>
      <c r="N367" s="1229"/>
    </row>
    <row r="368" spans="2:14" s="264" customFormat="1">
      <c r="B368" s="9"/>
      <c r="N368" s="1229"/>
    </row>
    <row r="369" spans="2:14" s="264" customFormat="1">
      <c r="B369" s="9"/>
      <c r="N369" s="1229"/>
    </row>
    <row r="370" spans="2:14" s="264" customFormat="1">
      <c r="B370" s="9"/>
      <c r="N370" s="1229"/>
    </row>
    <row r="371" spans="2:14" s="264" customFormat="1">
      <c r="B371" s="1247" t="s">
        <v>768</v>
      </c>
      <c r="C371" s="1247"/>
      <c r="N371" s="1229"/>
    </row>
    <row r="372" spans="2:14" s="264" customFormat="1">
      <c r="B372" s="9"/>
      <c r="N372" s="1229"/>
    </row>
    <row r="373" spans="2:14" s="264" customFormat="1">
      <c r="B373" s="9"/>
      <c r="N373" s="1229"/>
    </row>
    <row r="374" spans="2:14" s="264" customFormat="1">
      <c r="B374" s="9"/>
      <c r="N374" s="1229"/>
    </row>
    <row r="375" spans="2:14" s="264" customFormat="1">
      <c r="B375" s="9"/>
      <c r="N375" s="1229"/>
    </row>
    <row r="376" spans="2:14" s="264" customFormat="1">
      <c r="B376" s="9"/>
      <c r="N376" s="1229"/>
    </row>
    <row r="377" spans="2:14" s="264" customFormat="1">
      <c r="B377" s="9"/>
      <c r="N377" s="1229"/>
    </row>
    <row r="378" spans="2:14" s="264" customFormat="1">
      <c r="B378" s="9"/>
      <c r="N378" s="1229"/>
    </row>
    <row r="379" spans="2:14" s="264" customFormat="1">
      <c r="B379" s="1247" t="s">
        <v>769</v>
      </c>
      <c r="C379" s="1247"/>
      <c r="N379" s="1229"/>
    </row>
    <row r="380" spans="2:14" s="264" customFormat="1">
      <c r="B380" s="9"/>
      <c r="N380" s="1229"/>
    </row>
    <row r="381" spans="2:14" s="264" customFormat="1">
      <c r="B381" s="9"/>
      <c r="N381" s="1229"/>
    </row>
    <row r="382" spans="2:14" s="264" customFormat="1">
      <c r="B382" s="9"/>
      <c r="N382" s="1229"/>
    </row>
    <row r="383" spans="2:14" s="264" customFormat="1">
      <c r="B383" s="9"/>
      <c r="N383" s="1229"/>
    </row>
    <row r="384" spans="2:14" s="264" customFormat="1">
      <c r="B384" s="9"/>
      <c r="N384" s="1229"/>
    </row>
    <row r="385" spans="2:14" s="264" customFormat="1">
      <c r="B385" s="9"/>
      <c r="N385" s="1229"/>
    </row>
    <row r="386" spans="2:14" s="264" customFormat="1">
      <c r="B386" s="1247" t="s">
        <v>770</v>
      </c>
      <c r="C386" s="1247"/>
      <c r="N386" s="1229"/>
    </row>
    <row r="387" spans="2:14" s="264" customFormat="1">
      <c r="B387" s="9"/>
      <c r="N387" s="1229"/>
    </row>
    <row r="388" spans="2:14" s="264" customFormat="1">
      <c r="B388" s="9"/>
      <c r="N388" s="1229"/>
    </row>
    <row r="389" spans="2:14" s="264" customFormat="1">
      <c r="B389" s="9"/>
      <c r="N389" s="1229"/>
    </row>
    <row r="390" spans="2:14" s="264" customFormat="1">
      <c r="B390" s="9"/>
      <c r="N390" s="1229"/>
    </row>
    <row r="391" spans="2:14" s="264" customFormat="1" ht="16.5" thickBot="1">
      <c r="B391" s="9"/>
      <c r="N391" s="1230"/>
    </row>
    <row r="392" spans="2:14" ht="16.5" thickBot="1"/>
    <row r="393" spans="2:14" s="264" customFormat="1" ht="24" thickBot="1">
      <c r="B393" s="1273" t="s">
        <v>2</v>
      </c>
      <c r="C393" s="1274"/>
      <c r="D393" s="1274"/>
      <c r="E393" s="1274"/>
      <c r="F393" s="1274"/>
      <c r="G393" s="1274"/>
      <c r="H393" s="1274"/>
      <c r="I393" s="1274"/>
      <c r="J393" s="1274"/>
      <c r="K393" s="1274"/>
      <c r="L393" s="1274"/>
      <c r="M393" s="1274"/>
      <c r="N393" s="1275"/>
    </row>
    <row r="394" spans="2:14" s="264" customFormat="1">
      <c r="B394" s="9"/>
      <c r="N394" s="1238" t="s">
        <v>1300</v>
      </c>
    </row>
    <row r="395" spans="2:14" s="264" customFormat="1">
      <c r="B395" s="9"/>
      <c r="N395" s="1238"/>
    </row>
    <row r="396" spans="2:14" s="264" customFormat="1" ht="18">
      <c r="B396" s="1246" t="s">
        <v>1026</v>
      </c>
      <c r="C396" s="1246"/>
      <c r="E396" s="1254" t="s">
        <v>13</v>
      </c>
      <c r="F396" s="1254"/>
      <c r="G396" s="1254"/>
      <c r="H396" s="1254"/>
      <c r="I396" s="1254"/>
      <c r="J396" s="1254"/>
      <c r="K396" s="1254"/>
      <c r="L396" s="1254"/>
      <c r="M396" s="12"/>
      <c r="N396" s="1238"/>
    </row>
    <row r="397" spans="2:14" s="264" customFormat="1">
      <c r="B397" s="9"/>
      <c r="N397" s="1238"/>
    </row>
    <row r="398" spans="2:14" s="264" customFormat="1" ht="15.75" customHeight="1">
      <c r="B398" s="1247" t="s">
        <v>766</v>
      </c>
      <c r="C398" s="1247"/>
      <c r="N398" s="1238"/>
    </row>
    <row r="399" spans="2:14" s="264" customFormat="1">
      <c r="B399" s="9"/>
      <c r="N399" s="1238"/>
    </row>
    <row r="400" spans="2:14" s="264" customFormat="1">
      <c r="B400" s="9"/>
      <c r="N400" s="1238"/>
    </row>
    <row r="401" spans="2:14" s="264" customFormat="1">
      <c r="B401" s="9"/>
      <c r="N401" s="1238"/>
    </row>
    <row r="402" spans="2:14" s="264" customFormat="1">
      <c r="B402" s="9"/>
      <c r="N402" s="1238"/>
    </row>
    <row r="403" spans="2:14" s="264" customFormat="1">
      <c r="B403" s="9"/>
      <c r="N403" s="1238"/>
    </row>
    <row r="404" spans="2:14" s="264" customFormat="1">
      <c r="B404" s="9"/>
      <c r="N404" s="1238"/>
    </row>
    <row r="405" spans="2:14" s="264" customFormat="1">
      <c r="B405" s="9"/>
      <c r="N405" s="1238"/>
    </row>
    <row r="406" spans="2:14" s="264" customFormat="1">
      <c r="B406" s="1247" t="s">
        <v>767</v>
      </c>
      <c r="C406" s="1247"/>
      <c r="N406" s="1238"/>
    </row>
    <row r="407" spans="2:14" s="264" customFormat="1">
      <c r="B407" s="9"/>
      <c r="N407" s="1238"/>
    </row>
    <row r="408" spans="2:14" s="264" customFormat="1">
      <c r="B408" s="9"/>
      <c r="N408" s="1238"/>
    </row>
    <row r="409" spans="2:14" s="264" customFormat="1">
      <c r="B409" s="9"/>
      <c r="N409" s="1238"/>
    </row>
    <row r="410" spans="2:14" s="264" customFormat="1">
      <c r="B410" s="9"/>
      <c r="N410" s="1238"/>
    </row>
    <row r="411" spans="2:14" s="264" customFormat="1">
      <c r="B411" s="9"/>
      <c r="N411" s="1238"/>
    </row>
    <row r="412" spans="2:14" s="264" customFormat="1">
      <c r="B412" s="9"/>
      <c r="N412" s="1238"/>
    </row>
    <row r="413" spans="2:14" s="264" customFormat="1">
      <c r="B413" s="9"/>
      <c r="N413" s="1238"/>
    </row>
    <row r="414" spans="2:14" s="264" customFormat="1">
      <c r="B414" s="1247" t="s">
        <v>768</v>
      </c>
      <c r="C414" s="1247"/>
      <c r="N414" s="1238"/>
    </row>
    <row r="415" spans="2:14" s="264" customFormat="1">
      <c r="B415" s="9"/>
      <c r="N415" s="1238"/>
    </row>
    <row r="416" spans="2:14" s="264" customFormat="1">
      <c r="B416" s="9"/>
      <c r="N416" s="1238"/>
    </row>
    <row r="417" spans="2:14" s="264" customFormat="1">
      <c r="B417" s="9"/>
      <c r="N417" s="1238"/>
    </row>
    <row r="418" spans="2:14" s="264" customFormat="1">
      <c r="B418" s="9"/>
      <c r="N418" s="1238"/>
    </row>
    <row r="419" spans="2:14" s="264" customFormat="1">
      <c r="B419" s="9"/>
      <c r="N419" s="1238"/>
    </row>
    <row r="420" spans="2:14" s="264" customFormat="1">
      <c r="B420" s="9"/>
      <c r="N420" s="1238"/>
    </row>
    <row r="421" spans="2:14" s="264" customFormat="1">
      <c r="B421" s="9"/>
      <c r="N421" s="1238"/>
    </row>
    <row r="422" spans="2:14" s="264" customFormat="1">
      <c r="B422" s="1247" t="s">
        <v>769</v>
      </c>
      <c r="C422" s="1247"/>
      <c r="N422" s="1238"/>
    </row>
    <row r="423" spans="2:14" s="264" customFormat="1">
      <c r="B423" s="9"/>
      <c r="N423" s="1238"/>
    </row>
    <row r="424" spans="2:14" s="264" customFormat="1">
      <c r="B424" s="9"/>
      <c r="N424" s="1238"/>
    </row>
    <row r="425" spans="2:14" s="264" customFormat="1">
      <c r="B425" s="9"/>
      <c r="N425" s="1238"/>
    </row>
    <row r="426" spans="2:14" s="264" customFormat="1">
      <c r="B426" s="9"/>
      <c r="N426" s="1238"/>
    </row>
    <row r="427" spans="2:14" s="264" customFormat="1">
      <c r="B427" s="9"/>
      <c r="N427" s="1238"/>
    </row>
    <row r="428" spans="2:14" s="264" customFormat="1">
      <c r="B428" s="9"/>
      <c r="N428" s="1238"/>
    </row>
    <row r="429" spans="2:14" s="264" customFormat="1">
      <c r="B429" s="1247" t="s">
        <v>770</v>
      </c>
      <c r="C429" s="1247"/>
      <c r="N429" s="1238"/>
    </row>
    <row r="430" spans="2:14" s="264" customFormat="1">
      <c r="B430" s="9"/>
      <c r="N430" s="1238"/>
    </row>
    <row r="431" spans="2:14" s="264" customFormat="1">
      <c r="B431" s="9"/>
      <c r="N431" s="1238"/>
    </row>
    <row r="432" spans="2:14" s="264" customFormat="1">
      <c r="B432" s="9"/>
      <c r="N432" s="1238"/>
    </row>
    <row r="433" spans="2:14" s="264" customFormat="1">
      <c r="B433" s="9"/>
      <c r="N433" s="1238"/>
    </row>
    <row r="434" spans="2:14" s="264" customFormat="1" ht="16.5" thickBot="1">
      <c r="B434" s="9"/>
      <c r="N434" s="1239"/>
    </row>
  </sheetData>
  <mergeCells count="90">
    <mergeCell ref="B176:N176"/>
    <mergeCell ref="N177:N217"/>
    <mergeCell ref="B179:C179"/>
    <mergeCell ref="E179:L179"/>
    <mergeCell ref="B181:C181"/>
    <mergeCell ref="B189:C189"/>
    <mergeCell ref="B197:C197"/>
    <mergeCell ref="B205:C205"/>
    <mergeCell ref="B212:C212"/>
    <mergeCell ref="B393:N393"/>
    <mergeCell ref="N394:N434"/>
    <mergeCell ref="E396:L396"/>
    <mergeCell ref="B398:C398"/>
    <mergeCell ref="B406:C406"/>
    <mergeCell ref="B414:C414"/>
    <mergeCell ref="B422:C422"/>
    <mergeCell ref="B429:C429"/>
    <mergeCell ref="B386:C386"/>
    <mergeCell ref="B219:N219"/>
    <mergeCell ref="E222:L222"/>
    <mergeCell ref="B224:C224"/>
    <mergeCell ref="B232:C232"/>
    <mergeCell ref="B240:C240"/>
    <mergeCell ref="E353:L353"/>
    <mergeCell ref="B355:C355"/>
    <mergeCell ref="B363:C363"/>
    <mergeCell ref="B371:C371"/>
    <mergeCell ref="B379:C379"/>
    <mergeCell ref="N220:N260"/>
    <mergeCell ref="B263:N263"/>
    <mergeCell ref="E266:L266"/>
    <mergeCell ref="N264:N304"/>
    <mergeCell ref="B268:C268"/>
    <mergeCell ref="B2:N2"/>
    <mergeCell ref="B23:C23"/>
    <mergeCell ref="B31:C31"/>
    <mergeCell ref="B38:C38"/>
    <mergeCell ref="E5:L5"/>
    <mergeCell ref="B7:C7"/>
    <mergeCell ref="B15:C15"/>
    <mergeCell ref="N3:N43"/>
    <mergeCell ref="B5:C5"/>
    <mergeCell ref="B46:N46"/>
    <mergeCell ref="E49:L49"/>
    <mergeCell ref="B51:C51"/>
    <mergeCell ref="B59:C59"/>
    <mergeCell ref="B67:C67"/>
    <mergeCell ref="B49:C49"/>
    <mergeCell ref="B75:C75"/>
    <mergeCell ref="B82:C82"/>
    <mergeCell ref="N47:N87"/>
    <mergeCell ref="B133:N133"/>
    <mergeCell ref="E136:L136"/>
    <mergeCell ref="N134:N174"/>
    <mergeCell ref="B138:C138"/>
    <mergeCell ref="B146:C146"/>
    <mergeCell ref="B154:C154"/>
    <mergeCell ref="B162:C162"/>
    <mergeCell ref="B169:C169"/>
    <mergeCell ref="B89:N89"/>
    <mergeCell ref="N90:N130"/>
    <mergeCell ref="E92:L92"/>
    <mergeCell ref="B94:C94"/>
    <mergeCell ref="B102:C102"/>
    <mergeCell ref="B276:C276"/>
    <mergeCell ref="B284:C284"/>
    <mergeCell ref="B292:C292"/>
    <mergeCell ref="B299:C299"/>
    <mergeCell ref="N308:N348"/>
    <mergeCell ref="B307:N307"/>
    <mergeCell ref="E310:L310"/>
    <mergeCell ref="B312:C312"/>
    <mergeCell ref="B320:C320"/>
    <mergeCell ref="B328:C328"/>
    <mergeCell ref="B353:C353"/>
    <mergeCell ref="B396:C396"/>
    <mergeCell ref="B92:C92"/>
    <mergeCell ref="B136:C136"/>
    <mergeCell ref="B222:C222"/>
    <mergeCell ref="B266:C266"/>
    <mergeCell ref="B310:C310"/>
    <mergeCell ref="B336:C336"/>
    <mergeCell ref="B343:C343"/>
    <mergeCell ref="B248:C248"/>
    <mergeCell ref="B255:C255"/>
    <mergeCell ref="B110:C110"/>
    <mergeCell ref="B118:C118"/>
    <mergeCell ref="B125:C125"/>
    <mergeCell ref="B350:N350"/>
    <mergeCell ref="N351:N39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435"/>
  <sheetViews>
    <sheetView topLeftCell="A307" zoomScale="90" zoomScaleNormal="90" workbookViewId="0">
      <selection activeCell="N395" sqref="N395:N435"/>
    </sheetView>
  </sheetViews>
  <sheetFormatPr baseColWidth="10" defaultRowHeight="15.75"/>
  <cols>
    <col min="1" max="1" width="11.42578125" style="10"/>
    <col min="2" max="2" width="12.85546875" style="9" customWidth="1"/>
    <col min="3" max="3" width="13.42578125" style="10" customWidth="1"/>
    <col min="4" max="11" width="11.42578125" style="10"/>
    <col min="12" max="12" width="11.42578125" style="10" customWidth="1"/>
    <col min="13" max="13" width="11.7109375" style="10" customWidth="1"/>
    <col min="14" max="14" width="15.28515625" style="10" customWidth="1"/>
    <col min="15" max="16384" width="11.42578125" style="10"/>
  </cols>
  <sheetData>
    <row r="1" spans="2:14" ht="16.5" thickBot="1"/>
    <row r="2" spans="2:14" ht="24" thickBot="1">
      <c r="B2" s="1279" t="s">
        <v>19</v>
      </c>
      <c r="C2" s="1280"/>
      <c r="D2" s="1280"/>
      <c r="E2" s="1280"/>
      <c r="F2" s="1280"/>
      <c r="G2" s="1280"/>
      <c r="H2" s="1280"/>
      <c r="I2" s="1280"/>
      <c r="J2" s="1280"/>
      <c r="K2" s="1280"/>
      <c r="L2" s="1280"/>
      <c r="M2" s="1280"/>
      <c r="N2" s="1281"/>
    </row>
    <row r="3" spans="2:14">
      <c r="N3" s="1193" t="s">
        <v>11</v>
      </c>
    </row>
    <row r="4" spans="2:14">
      <c r="N4" s="1193"/>
    </row>
    <row r="5" spans="2:14" ht="18">
      <c r="B5" s="1246" t="s">
        <v>1026</v>
      </c>
      <c r="C5" s="1246"/>
      <c r="E5" s="1254" t="s">
        <v>13</v>
      </c>
      <c r="F5" s="1254"/>
      <c r="G5" s="1254"/>
      <c r="H5" s="1254"/>
      <c r="I5" s="1254"/>
      <c r="J5" s="1254"/>
      <c r="K5" s="1254"/>
      <c r="M5" s="11"/>
      <c r="N5" s="1193"/>
    </row>
    <row r="6" spans="2:14">
      <c r="E6" s="264" t="s">
        <v>1028</v>
      </c>
      <c r="N6" s="1193"/>
    </row>
    <row r="7" spans="2:14" ht="15.75" customHeight="1">
      <c r="B7" s="1247" t="s">
        <v>771</v>
      </c>
      <c r="C7" s="1247"/>
      <c r="F7" s="10" t="s">
        <v>20</v>
      </c>
      <c r="N7" s="1193"/>
    </row>
    <row r="8" spans="2:14">
      <c r="B8" s="9" t="s">
        <v>12</v>
      </c>
      <c r="F8" s="10" t="s">
        <v>21</v>
      </c>
      <c r="N8" s="1193"/>
    </row>
    <row r="9" spans="2:14">
      <c r="B9" s="9" t="s">
        <v>1027</v>
      </c>
      <c r="F9" s="10" t="s">
        <v>24</v>
      </c>
      <c r="N9" s="1193"/>
    </row>
    <row r="10" spans="2:14">
      <c r="E10" s="264" t="s">
        <v>1029</v>
      </c>
      <c r="N10" s="1193"/>
    </row>
    <row r="11" spans="2:14">
      <c r="F11" s="10" t="s">
        <v>22</v>
      </c>
      <c r="N11" s="1193"/>
    </row>
    <row r="12" spans="2:14">
      <c r="F12" s="10" t="s">
        <v>23</v>
      </c>
      <c r="N12" s="1193"/>
    </row>
    <row r="13" spans="2:14">
      <c r="F13" s="264" t="s">
        <v>1030</v>
      </c>
      <c r="N13" s="1193"/>
    </row>
    <row r="14" spans="2:14">
      <c r="N14" s="1193"/>
    </row>
    <row r="15" spans="2:14">
      <c r="N15" s="1193"/>
    </row>
    <row r="16" spans="2:14">
      <c r="B16" s="1247" t="s">
        <v>772</v>
      </c>
      <c r="C16" s="1247"/>
      <c r="N16" s="1193"/>
    </row>
    <row r="17" spans="2:14">
      <c r="B17" s="9" t="s">
        <v>824</v>
      </c>
      <c r="E17" s="10" t="s">
        <v>762</v>
      </c>
      <c r="N17" s="1193"/>
    </row>
    <row r="18" spans="2:14">
      <c r="E18" s="10" t="s">
        <v>829</v>
      </c>
      <c r="N18" s="1193"/>
    </row>
    <row r="19" spans="2:14">
      <c r="N19" s="1193"/>
    </row>
    <row r="20" spans="2:14">
      <c r="N20" s="1193"/>
    </row>
    <row r="21" spans="2:14">
      <c r="N21" s="1193"/>
    </row>
    <row r="22" spans="2:14">
      <c r="N22" s="1193"/>
    </row>
    <row r="23" spans="2:14">
      <c r="N23" s="1193"/>
    </row>
    <row r="24" spans="2:14">
      <c r="B24" s="1247" t="s">
        <v>773</v>
      </c>
      <c r="C24" s="1247"/>
      <c r="N24" s="1193"/>
    </row>
    <row r="25" spans="2:14">
      <c r="B25" s="9" t="s">
        <v>826</v>
      </c>
      <c r="N25" s="1193"/>
    </row>
    <row r="26" spans="2:14">
      <c r="E26" s="10" t="s">
        <v>828</v>
      </c>
      <c r="N26" s="1193"/>
    </row>
    <row r="27" spans="2:14">
      <c r="N27" s="1193"/>
    </row>
    <row r="28" spans="2:14">
      <c r="N28" s="1193"/>
    </row>
    <row r="29" spans="2:14">
      <c r="N29" s="1193"/>
    </row>
    <row r="30" spans="2:14">
      <c r="N30" s="1193"/>
    </row>
    <row r="31" spans="2:14">
      <c r="N31" s="1193"/>
    </row>
    <row r="32" spans="2:14">
      <c r="B32" s="1247" t="s">
        <v>774</v>
      </c>
      <c r="C32" s="1247"/>
      <c r="N32" s="1193"/>
    </row>
    <row r="33" spans="2:14">
      <c r="B33" s="9" t="s">
        <v>827</v>
      </c>
      <c r="E33" s="10" t="s">
        <v>828</v>
      </c>
      <c r="N33" s="1193"/>
    </row>
    <row r="34" spans="2:14">
      <c r="N34" s="1193"/>
    </row>
    <row r="35" spans="2:14">
      <c r="N35" s="1193"/>
    </row>
    <row r="36" spans="2:14">
      <c r="N36" s="1193"/>
    </row>
    <row r="37" spans="2:14">
      <c r="N37" s="1193"/>
    </row>
    <row r="38" spans="2:14">
      <c r="N38" s="1193"/>
    </row>
    <row r="39" spans="2:14">
      <c r="B39" s="1247" t="s">
        <v>775</v>
      </c>
      <c r="C39" s="1247"/>
      <c r="N39" s="1193"/>
    </row>
    <row r="40" spans="2:14">
      <c r="B40" s="9" t="s">
        <v>825</v>
      </c>
      <c r="E40" s="10" t="s">
        <v>763</v>
      </c>
      <c r="N40" s="1193"/>
    </row>
    <row r="41" spans="2:14">
      <c r="E41" s="10" t="s">
        <v>829</v>
      </c>
      <c r="N41" s="1193"/>
    </row>
    <row r="42" spans="2:14">
      <c r="N42" s="1193"/>
    </row>
    <row r="43" spans="2:14">
      <c r="N43" s="1193"/>
    </row>
    <row r="44" spans="2:14" ht="16.5" thickBot="1">
      <c r="N44" s="1194"/>
    </row>
    <row r="45" spans="2:14" ht="16.5" thickBot="1"/>
    <row r="46" spans="2:14" ht="24" thickBot="1">
      <c r="B46" s="1261" t="s">
        <v>19</v>
      </c>
      <c r="C46" s="1262"/>
      <c r="D46" s="1262"/>
      <c r="E46" s="1262"/>
      <c r="F46" s="1262"/>
      <c r="G46" s="1262"/>
      <c r="H46" s="1262"/>
      <c r="I46" s="1262"/>
      <c r="J46" s="1262"/>
      <c r="K46" s="1262"/>
      <c r="L46" s="1262"/>
      <c r="M46" s="1262"/>
      <c r="N46" s="1263"/>
    </row>
    <row r="47" spans="2:14">
      <c r="N47" s="1199" t="s">
        <v>726</v>
      </c>
    </row>
    <row r="48" spans="2:14">
      <c r="N48" s="1199"/>
    </row>
    <row r="49" spans="2:14" ht="18">
      <c r="B49" s="1246" t="s">
        <v>1026</v>
      </c>
      <c r="C49" s="1246"/>
      <c r="E49" s="1254" t="s">
        <v>13</v>
      </c>
      <c r="F49" s="1254"/>
      <c r="G49" s="1254"/>
      <c r="H49" s="1254"/>
      <c r="I49" s="1254"/>
      <c r="J49" s="1254"/>
      <c r="K49" s="1254"/>
      <c r="L49" s="1254"/>
      <c r="M49" s="12"/>
      <c r="N49" s="1199"/>
    </row>
    <row r="50" spans="2:14">
      <c r="N50" s="1199"/>
    </row>
    <row r="51" spans="2:14" ht="15.75" customHeight="1">
      <c r="B51" s="1247" t="s">
        <v>771</v>
      </c>
      <c r="C51" s="1247"/>
      <c r="N51" s="1199"/>
    </row>
    <row r="52" spans="2:14">
      <c r="N52" s="1199"/>
    </row>
    <row r="53" spans="2:14">
      <c r="B53" s="9" t="s">
        <v>786</v>
      </c>
      <c r="N53" s="1199"/>
    </row>
    <row r="54" spans="2:14">
      <c r="N54" s="1199"/>
    </row>
    <row r="55" spans="2:14">
      <c r="N55" s="1199"/>
    </row>
    <row r="56" spans="2:14">
      <c r="N56" s="1199"/>
    </row>
    <row r="57" spans="2:14">
      <c r="N57" s="1199"/>
    </row>
    <row r="58" spans="2:14">
      <c r="N58" s="1199"/>
    </row>
    <row r="59" spans="2:14">
      <c r="N59" s="1199"/>
    </row>
    <row r="60" spans="2:14">
      <c r="B60" s="1247" t="s">
        <v>772</v>
      </c>
      <c r="C60" s="1247"/>
      <c r="N60" s="1199"/>
    </row>
    <row r="61" spans="2:14">
      <c r="N61" s="1199"/>
    </row>
    <row r="62" spans="2:14">
      <c r="N62" s="1199"/>
    </row>
    <row r="63" spans="2:14">
      <c r="N63" s="1199"/>
    </row>
    <row r="64" spans="2:14">
      <c r="N64" s="1199"/>
    </row>
    <row r="65" spans="2:14">
      <c r="N65" s="1199"/>
    </row>
    <row r="66" spans="2:14">
      <c r="N66" s="1199"/>
    </row>
    <row r="67" spans="2:14">
      <c r="N67" s="1199"/>
    </row>
    <row r="68" spans="2:14">
      <c r="B68" s="1247" t="s">
        <v>773</v>
      </c>
      <c r="C68" s="1247"/>
      <c r="N68" s="1199"/>
    </row>
    <row r="69" spans="2:14">
      <c r="N69" s="1199"/>
    </row>
    <row r="70" spans="2:14">
      <c r="B70" s="9" t="s">
        <v>834</v>
      </c>
      <c r="N70" s="1199"/>
    </row>
    <row r="71" spans="2:14">
      <c r="N71" s="1199"/>
    </row>
    <row r="72" spans="2:14">
      <c r="N72" s="1199"/>
    </row>
    <row r="73" spans="2:14">
      <c r="N73" s="1199"/>
    </row>
    <row r="74" spans="2:14">
      <c r="N74" s="1199"/>
    </row>
    <row r="75" spans="2:14">
      <c r="N75" s="1199"/>
    </row>
    <row r="76" spans="2:14">
      <c r="B76" s="1247" t="s">
        <v>774</v>
      </c>
      <c r="C76" s="1247"/>
      <c r="N76" s="1199"/>
    </row>
    <row r="77" spans="2:14">
      <c r="N77" s="1199"/>
    </row>
    <row r="78" spans="2:14">
      <c r="N78" s="1199"/>
    </row>
    <row r="79" spans="2:14">
      <c r="N79" s="1199"/>
    </row>
    <row r="80" spans="2:14">
      <c r="N80" s="1199"/>
    </row>
    <row r="81" spans="2:14">
      <c r="N81" s="1199"/>
    </row>
    <row r="82" spans="2:14">
      <c r="N82" s="1199"/>
    </row>
    <row r="83" spans="2:14">
      <c r="B83" s="1247" t="s">
        <v>775</v>
      </c>
      <c r="C83" s="1247"/>
      <c r="N83" s="1199"/>
    </row>
    <row r="84" spans="2:14">
      <c r="N84" s="1199"/>
    </row>
    <row r="85" spans="2:14">
      <c r="N85" s="1199"/>
    </row>
    <row r="86" spans="2:14">
      <c r="N86" s="1199"/>
    </row>
    <row r="87" spans="2:14" ht="16.5" thickBot="1">
      <c r="N87" s="1200"/>
    </row>
    <row r="89" spans="2:14" ht="16.5" thickBot="1"/>
    <row r="90" spans="2:14" ht="24" thickBot="1">
      <c r="B90" s="1258" t="s">
        <v>19</v>
      </c>
      <c r="C90" s="1259"/>
      <c r="D90" s="1259"/>
      <c r="E90" s="1259"/>
      <c r="F90" s="1259"/>
      <c r="G90" s="1259"/>
      <c r="H90" s="1259"/>
      <c r="I90" s="1259"/>
      <c r="J90" s="1259"/>
      <c r="K90" s="1259"/>
      <c r="L90" s="1259"/>
      <c r="M90" s="1259"/>
      <c r="N90" s="1260"/>
    </row>
    <row r="91" spans="2:14">
      <c r="N91" s="1220" t="s">
        <v>743</v>
      </c>
    </row>
    <row r="92" spans="2:14">
      <c r="N92" s="1220"/>
    </row>
    <row r="93" spans="2:14" ht="18">
      <c r="B93" s="1246" t="s">
        <v>1026</v>
      </c>
      <c r="C93" s="1246"/>
      <c r="E93" s="1254" t="s">
        <v>13</v>
      </c>
      <c r="F93" s="1254"/>
      <c r="G93" s="1254"/>
      <c r="H93" s="1254"/>
      <c r="I93" s="1254"/>
      <c r="J93" s="1254"/>
      <c r="K93" s="1254"/>
      <c r="L93" s="1254"/>
      <c r="M93" s="12"/>
      <c r="N93" s="1220"/>
    </row>
    <row r="94" spans="2:14">
      <c r="N94" s="1220"/>
    </row>
    <row r="95" spans="2:14" ht="15.75" customHeight="1">
      <c r="B95" s="1247" t="s">
        <v>771</v>
      </c>
      <c r="C95" s="1247"/>
      <c r="N95" s="1220"/>
    </row>
    <row r="96" spans="2:14">
      <c r="N96" s="1220"/>
    </row>
    <row r="97" spans="2:14">
      <c r="B97" s="9" t="s">
        <v>790</v>
      </c>
      <c r="N97" s="1220"/>
    </row>
    <row r="98" spans="2:14">
      <c r="N98" s="1220"/>
    </row>
    <row r="99" spans="2:14">
      <c r="N99" s="1220"/>
    </row>
    <row r="100" spans="2:14">
      <c r="N100" s="1220"/>
    </row>
    <row r="101" spans="2:14">
      <c r="N101" s="1220"/>
    </row>
    <row r="102" spans="2:14">
      <c r="N102" s="1220"/>
    </row>
    <row r="103" spans="2:14">
      <c r="N103" s="1220"/>
    </row>
    <row r="104" spans="2:14">
      <c r="B104" s="1247" t="s">
        <v>772</v>
      </c>
      <c r="C104" s="1247"/>
      <c r="N104" s="1220"/>
    </row>
    <row r="105" spans="2:14">
      <c r="N105" s="1220"/>
    </row>
    <row r="106" spans="2:14">
      <c r="B106" s="9" t="s">
        <v>791</v>
      </c>
      <c r="N106" s="1220"/>
    </row>
    <row r="107" spans="2:14">
      <c r="N107" s="1220"/>
    </row>
    <row r="108" spans="2:14">
      <c r="N108" s="1220"/>
    </row>
    <row r="109" spans="2:14">
      <c r="N109" s="1220"/>
    </row>
    <row r="110" spans="2:14">
      <c r="N110" s="1220"/>
    </row>
    <row r="111" spans="2:14">
      <c r="N111" s="1220"/>
    </row>
    <row r="112" spans="2:14">
      <c r="B112" s="1247" t="s">
        <v>773</v>
      </c>
      <c r="C112" s="1247"/>
      <c r="N112" s="1220"/>
    </row>
    <row r="113" spans="2:14">
      <c r="N113" s="1220"/>
    </row>
    <row r="114" spans="2:14">
      <c r="N114" s="1220"/>
    </row>
    <row r="115" spans="2:14">
      <c r="N115" s="1220"/>
    </row>
    <row r="116" spans="2:14">
      <c r="N116" s="1220"/>
    </row>
    <row r="117" spans="2:14">
      <c r="N117" s="1220"/>
    </row>
    <row r="118" spans="2:14">
      <c r="N118" s="1220"/>
    </row>
    <row r="119" spans="2:14">
      <c r="N119" s="1220"/>
    </row>
    <row r="120" spans="2:14">
      <c r="B120" s="1247" t="s">
        <v>774</v>
      </c>
      <c r="C120" s="1247"/>
      <c r="N120" s="1220"/>
    </row>
    <row r="121" spans="2:14">
      <c r="N121" s="1220"/>
    </row>
    <row r="122" spans="2:14">
      <c r="N122" s="1220"/>
    </row>
    <row r="123" spans="2:14">
      <c r="N123" s="1220"/>
    </row>
    <row r="124" spans="2:14">
      <c r="N124" s="1220"/>
    </row>
    <row r="125" spans="2:14">
      <c r="N125" s="1220"/>
    </row>
    <row r="126" spans="2:14">
      <c r="N126" s="1220"/>
    </row>
    <row r="127" spans="2:14">
      <c r="B127" s="1247" t="s">
        <v>775</v>
      </c>
      <c r="C127" s="1247"/>
      <c r="N127" s="1220"/>
    </row>
    <row r="128" spans="2:14">
      <c r="N128" s="1220"/>
    </row>
    <row r="129" spans="2:14">
      <c r="N129" s="1220"/>
    </row>
    <row r="130" spans="2:14">
      <c r="N130" s="1220"/>
    </row>
    <row r="131" spans="2:14" ht="16.5" thickBot="1">
      <c r="N131" s="1221"/>
    </row>
    <row r="133" spans="2:14" ht="16.5" thickBot="1"/>
    <row r="134" spans="2:14" ht="24" thickBot="1">
      <c r="B134" s="1255" t="s">
        <v>19</v>
      </c>
      <c r="C134" s="1256"/>
      <c r="D134" s="1256"/>
      <c r="E134" s="1256"/>
      <c r="F134" s="1256"/>
      <c r="G134" s="1256"/>
      <c r="H134" s="1256"/>
      <c r="I134" s="1256"/>
      <c r="J134" s="1256"/>
      <c r="K134" s="1256"/>
      <c r="L134" s="1256"/>
      <c r="M134" s="1256"/>
      <c r="N134" s="1257"/>
    </row>
    <row r="135" spans="2:14">
      <c r="N135" s="1180" t="s">
        <v>744</v>
      </c>
    </row>
    <row r="136" spans="2:14">
      <c r="N136" s="1180"/>
    </row>
    <row r="137" spans="2:14" ht="18">
      <c r="B137" s="1246" t="s">
        <v>1026</v>
      </c>
      <c r="C137" s="1246"/>
      <c r="E137" s="1254" t="s">
        <v>13</v>
      </c>
      <c r="F137" s="1254"/>
      <c r="G137" s="1254"/>
      <c r="H137" s="1254"/>
      <c r="I137" s="1254"/>
      <c r="J137" s="1254"/>
      <c r="K137" s="1254"/>
      <c r="L137" s="1254"/>
      <c r="M137" s="12"/>
      <c r="N137" s="1180"/>
    </row>
    <row r="138" spans="2:14">
      <c r="N138" s="1180"/>
    </row>
    <row r="139" spans="2:14" ht="15.75" customHeight="1">
      <c r="B139" s="1247" t="s">
        <v>771</v>
      </c>
      <c r="C139" s="1247"/>
      <c r="N139" s="1180"/>
    </row>
    <row r="140" spans="2:14">
      <c r="N140" s="1180"/>
    </row>
    <row r="141" spans="2:14">
      <c r="N141" s="1180"/>
    </row>
    <row r="142" spans="2:14">
      <c r="N142" s="1180"/>
    </row>
    <row r="143" spans="2:14">
      <c r="N143" s="1180"/>
    </row>
    <row r="144" spans="2:14">
      <c r="N144" s="1180"/>
    </row>
    <row r="145" spans="2:14">
      <c r="N145" s="1180"/>
    </row>
    <row r="146" spans="2:14">
      <c r="N146" s="1180"/>
    </row>
    <row r="147" spans="2:14">
      <c r="N147" s="1180"/>
    </row>
    <row r="148" spans="2:14">
      <c r="B148" s="1247" t="s">
        <v>772</v>
      </c>
      <c r="C148" s="1247"/>
      <c r="N148" s="1180"/>
    </row>
    <row r="149" spans="2:14">
      <c r="N149" s="1180"/>
    </row>
    <row r="150" spans="2:14">
      <c r="N150" s="1180"/>
    </row>
    <row r="151" spans="2:14">
      <c r="N151" s="1180"/>
    </row>
    <row r="152" spans="2:14">
      <c r="N152" s="1180"/>
    </row>
    <row r="153" spans="2:14">
      <c r="N153" s="1180"/>
    </row>
    <row r="154" spans="2:14">
      <c r="N154" s="1180"/>
    </row>
    <row r="155" spans="2:14">
      <c r="N155" s="1180"/>
    </row>
    <row r="156" spans="2:14">
      <c r="B156" s="1247" t="s">
        <v>773</v>
      </c>
      <c r="C156" s="1247"/>
      <c r="N156" s="1180"/>
    </row>
    <row r="157" spans="2:14">
      <c r="N157" s="1180"/>
    </row>
    <row r="158" spans="2:14">
      <c r="N158" s="1180"/>
    </row>
    <row r="159" spans="2:14">
      <c r="N159" s="1180"/>
    </row>
    <row r="160" spans="2:14">
      <c r="N160" s="1180"/>
    </row>
    <row r="161" spans="2:14">
      <c r="N161" s="1180"/>
    </row>
    <row r="162" spans="2:14">
      <c r="N162" s="1180"/>
    </row>
    <row r="163" spans="2:14">
      <c r="N163" s="1180"/>
    </row>
    <row r="164" spans="2:14">
      <c r="B164" s="1247" t="s">
        <v>774</v>
      </c>
      <c r="C164" s="1247"/>
      <c r="N164" s="1180"/>
    </row>
    <row r="165" spans="2:14">
      <c r="N165" s="1180"/>
    </row>
    <row r="166" spans="2:14">
      <c r="N166" s="1180"/>
    </row>
    <row r="167" spans="2:14">
      <c r="N167" s="1180"/>
    </row>
    <row r="168" spans="2:14">
      <c r="N168" s="1180"/>
    </row>
    <row r="169" spans="2:14">
      <c r="N169" s="1180"/>
    </row>
    <row r="170" spans="2:14">
      <c r="N170" s="1180"/>
    </row>
    <row r="171" spans="2:14">
      <c r="B171" s="1247" t="s">
        <v>775</v>
      </c>
      <c r="C171" s="1247"/>
      <c r="N171" s="1180"/>
    </row>
    <row r="172" spans="2:14">
      <c r="N172" s="1180"/>
    </row>
    <row r="173" spans="2:14">
      <c r="N173" s="1180"/>
    </row>
    <row r="174" spans="2:14">
      <c r="N174" s="1180"/>
    </row>
    <row r="175" spans="2:14" ht="16.5" thickBot="1">
      <c r="N175" s="1181"/>
    </row>
    <row r="176" spans="2:14" ht="16.5" thickBot="1"/>
    <row r="177" spans="2:14" s="264" customFormat="1" ht="24" thickBot="1">
      <c r="B177" s="1276" t="s">
        <v>19</v>
      </c>
      <c r="C177" s="1277"/>
      <c r="D177" s="1277"/>
      <c r="E177" s="1277"/>
      <c r="F177" s="1277"/>
      <c r="G177" s="1277"/>
      <c r="H177" s="1277"/>
      <c r="I177" s="1277"/>
      <c r="J177" s="1277"/>
      <c r="K177" s="1277"/>
      <c r="L177" s="1277"/>
      <c r="M177" s="1277"/>
      <c r="N177" s="1278"/>
    </row>
    <row r="178" spans="2:14" s="264" customFormat="1">
      <c r="B178" s="9"/>
      <c r="N178" s="1244" t="s">
        <v>745</v>
      </c>
    </row>
    <row r="179" spans="2:14" s="264" customFormat="1">
      <c r="B179" s="9"/>
      <c r="N179" s="1244"/>
    </row>
    <row r="180" spans="2:14" s="264" customFormat="1" ht="18">
      <c r="B180" s="1246" t="s">
        <v>1026</v>
      </c>
      <c r="C180" s="1246"/>
      <c r="E180" s="1254" t="s">
        <v>13</v>
      </c>
      <c r="F180" s="1254"/>
      <c r="G180" s="1254"/>
      <c r="H180" s="1254"/>
      <c r="I180" s="1254"/>
      <c r="J180" s="1254"/>
      <c r="K180" s="1254"/>
      <c r="L180" s="1254"/>
      <c r="M180" s="12"/>
      <c r="N180" s="1244"/>
    </row>
    <row r="181" spans="2:14" s="264" customFormat="1">
      <c r="B181" s="9"/>
      <c r="N181" s="1244"/>
    </row>
    <row r="182" spans="2:14" s="264" customFormat="1" ht="15.75" customHeight="1">
      <c r="B182" s="1247" t="s">
        <v>771</v>
      </c>
      <c r="C182" s="1247"/>
      <c r="N182" s="1244"/>
    </row>
    <row r="183" spans="2:14" s="264" customFormat="1">
      <c r="B183" s="9"/>
      <c r="N183" s="1244"/>
    </row>
    <row r="184" spans="2:14" s="264" customFormat="1">
      <c r="B184" s="9"/>
      <c r="N184" s="1244"/>
    </row>
    <row r="185" spans="2:14" s="264" customFormat="1">
      <c r="B185" s="9"/>
      <c r="N185" s="1244"/>
    </row>
    <row r="186" spans="2:14" s="264" customFormat="1">
      <c r="B186" s="9"/>
      <c r="N186" s="1244"/>
    </row>
    <row r="187" spans="2:14" s="264" customFormat="1">
      <c r="B187" s="9"/>
      <c r="N187" s="1244"/>
    </row>
    <row r="188" spans="2:14" s="264" customFormat="1">
      <c r="B188" s="9"/>
      <c r="N188" s="1244"/>
    </row>
    <row r="189" spans="2:14" s="264" customFormat="1">
      <c r="B189" s="9"/>
      <c r="N189" s="1244"/>
    </row>
    <row r="190" spans="2:14" s="264" customFormat="1">
      <c r="B190" s="9"/>
      <c r="N190" s="1244"/>
    </row>
    <row r="191" spans="2:14" s="264" customFormat="1">
      <c r="B191" s="1247" t="s">
        <v>772</v>
      </c>
      <c r="C191" s="1247"/>
      <c r="N191" s="1244"/>
    </row>
    <row r="192" spans="2:14" s="264" customFormat="1">
      <c r="B192" s="9"/>
      <c r="N192" s="1244"/>
    </row>
    <row r="193" spans="2:14" s="264" customFormat="1">
      <c r="B193" s="9"/>
      <c r="N193" s="1244"/>
    </row>
    <row r="194" spans="2:14" s="264" customFormat="1">
      <c r="B194" s="9"/>
      <c r="N194" s="1244"/>
    </row>
    <row r="195" spans="2:14" s="264" customFormat="1">
      <c r="B195" s="9"/>
      <c r="N195" s="1244"/>
    </row>
    <row r="196" spans="2:14" s="264" customFormat="1">
      <c r="B196" s="9"/>
      <c r="N196" s="1244"/>
    </row>
    <row r="197" spans="2:14" s="264" customFormat="1">
      <c r="B197" s="9"/>
      <c r="N197" s="1244"/>
    </row>
    <row r="198" spans="2:14" s="264" customFormat="1">
      <c r="B198" s="9"/>
      <c r="N198" s="1244"/>
    </row>
    <row r="199" spans="2:14" s="264" customFormat="1">
      <c r="B199" s="1247" t="s">
        <v>773</v>
      </c>
      <c r="C199" s="1247"/>
      <c r="N199" s="1244"/>
    </row>
    <row r="200" spans="2:14" s="264" customFormat="1">
      <c r="B200" s="9"/>
      <c r="N200" s="1244"/>
    </row>
    <row r="201" spans="2:14" s="264" customFormat="1">
      <c r="B201" s="9"/>
      <c r="N201" s="1244"/>
    </row>
    <row r="202" spans="2:14" s="264" customFormat="1">
      <c r="B202" s="9"/>
      <c r="N202" s="1244"/>
    </row>
    <row r="203" spans="2:14" s="264" customFormat="1">
      <c r="B203" s="9"/>
      <c r="N203" s="1244"/>
    </row>
    <row r="204" spans="2:14" s="264" customFormat="1">
      <c r="B204" s="9"/>
      <c r="N204" s="1244"/>
    </row>
    <row r="205" spans="2:14" s="264" customFormat="1">
      <c r="B205" s="9"/>
      <c r="N205" s="1244"/>
    </row>
    <row r="206" spans="2:14" s="264" customFormat="1">
      <c r="B206" s="9"/>
      <c r="N206" s="1244"/>
    </row>
    <row r="207" spans="2:14" s="264" customFormat="1">
      <c r="B207" s="1247" t="s">
        <v>774</v>
      </c>
      <c r="C207" s="1247"/>
      <c r="N207" s="1244"/>
    </row>
    <row r="208" spans="2:14" s="264" customFormat="1">
      <c r="B208" s="9"/>
      <c r="N208" s="1244"/>
    </row>
    <row r="209" spans="2:14" s="264" customFormat="1">
      <c r="B209" s="9"/>
      <c r="N209" s="1244"/>
    </row>
    <row r="210" spans="2:14" s="264" customFormat="1">
      <c r="B210" s="9"/>
      <c r="N210" s="1244"/>
    </row>
    <row r="211" spans="2:14" s="264" customFormat="1">
      <c r="B211" s="9"/>
      <c r="N211" s="1244"/>
    </row>
    <row r="212" spans="2:14" s="264" customFormat="1">
      <c r="B212" s="9"/>
      <c r="N212" s="1244"/>
    </row>
    <row r="213" spans="2:14" s="264" customFormat="1">
      <c r="B213" s="9"/>
      <c r="N213" s="1244"/>
    </row>
    <row r="214" spans="2:14" s="264" customFormat="1">
      <c r="B214" s="1247" t="s">
        <v>775</v>
      </c>
      <c r="C214" s="1247"/>
      <c r="N214" s="1244"/>
    </row>
    <row r="215" spans="2:14" s="264" customFormat="1">
      <c r="B215" s="9"/>
      <c r="N215" s="1244"/>
    </row>
    <row r="216" spans="2:14" s="264" customFormat="1">
      <c r="B216" s="9"/>
      <c r="N216" s="1244"/>
    </row>
    <row r="217" spans="2:14" s="264" customFormat="1">
      <c r="B217" s="9"/>
      <c r="N217" s="1244"/>
    </row>
    <row r="218" spans="2:14" s="264" customFormat="1" ht="16.5" thickBot="1">
      <c r="B218" s="9"/>
      <c r="N218" s="1245"/>
    </row>
    <row r="219" spans="2:14" ht="16.5" thickBot="1"/>
    <row r="220" spans="2:14" ht="24" thickBot="1">
      <c r="B220" s="1267" t="s">
        <v>19</v>
      </c>
      <c r="C220" s="1268"/>
      <c r="D220" s="1268"/>
      <c r="E220" s="1268"/>
      <c r="F220" s="1268"/>
      <c r="G220" s="1268"/>
      <c r="H220" s="1268"/>
      <c r="I220" s="1268"/>
      <c r="J220" s="1268"/>
      <c r="K220" s="1268"/>
      <c r="L220" s="1268"/>
      <c r="M220" s="1268"/>
      <c r="N220" s="1269"/>
    </row>
    <row r="221" spans="2:14">
      <c r="N221" s="1078" t="s">
        <v>746</v>
      </c>
    </row>
    <row r="222" spans="2:14">
      <c r="N222" s="1078"/>
    </row>
    <row r="223" spans="2:14" ht="18">
      <c r="B223" s="1246" t="s">
        <v>1026</v>
      </c>
      <c r="C223" s="1246"/>
      <c r="E223" s="1254" t="s">
        <v>13</v>
      </c>
      <c r="F223" s="1254"/>
      <c r="G223" s="1254"/>
      <c r="H223" s="1254"/>
      <c r="I223" s="1254"/>
      <c r="J223" s="1254"/>
      <c r="K223" s="1254"/>
      <c r="L223" s="1254"/>
      <c r="M223" s="12"/>
      <c r="N223" s="1078"/>
    </row>
    <row r="224" spans="2:14">
      <c r="N224" s="1078"/>
    </row>
    <row r="225" spans="2:14" ht="15.75" customHeight="1">
      <c r="B225" s="1247" t="s">
        <v>771</v>
      </c>
      <c r="C225" s="1247"/>
      <c r="N225" s="1078"/>
    </row>
    <row r="226" spans="2:14">
      <c r="N226" s="1078"/>
    </row>
    <row r="227" spans="2:14">
      <c r="N227" s="1078"/>
    </row>
    <row r="228" spans="2:14">
      <c r="N228" s="1078"/>
    </row>
    <row r="229" spans="2:14">
      <c r="N229" s="1078"/>
    </row>
    <row r="230" spans="2:14">
      <c r="N230" s="1078"/>
    </row>
    <row r="231" spans="2:14">
      <c r="N231" s="1078"/>
    </row>
    <row r="232" spans="2:14">
      <c r="N232" s="1078"/>
    </row>
    <row r="233" spans="2:14">
      <c r="N233" s="1078"/>
    </row>
    <row r="234" spans="2:14">
      <c r="B234" s="1247" t="s">
        <v>772</v>
      </c>
      <c r="C234" s="1247"/>
      <c r="N234" s="1078"/>
    </row>
    <row r="235" spans="2:14">
      <c r="N235" s="1078"/>
    </row>
    <row r="236" spans="2:14">
      <c r="N236" s="1078"/>
    </row>
    <row r="237" spans="2:14">
      <c r="N237" s="1078"/>
    </row>
    <row r="238" spans="2:14">
      <c r="N238" s="1078"/>
    </row>
    <row r="239" spans="2:14">
      <c r="N239" s="1078"/>
    </row>
    <row r="240" spans="2:14">
      <c r="N240" s="1078"/>
    </row>
    <row r="241" spans="2:14">
      <c r="N241" s="1078"/>
    </row>
    <row r="242" spans="2:14">
      <c r="B242" s="1247" t="s">
        <v>773</v>
      </c>
      <c r="C242" s="1247"/>
      <c r="N242" s="1078"/>
    </row>
    <row r="243" spans="2:14">
      <c r="N243" s="1078"/>
    </row>
    <row r="244" spans="2:14">
      <c r="N244" s="1078"/>
    </row>
    <row r="245" spans="2:14">
      <c r="N245" s="1078"/>
    </row>
    <row r="246" spans="2:14">
      <c r="N246" s="1078"/>
    </row>
    <row r="247" spans="2:14">
      <c r="N247" s="1078"/>
    </row>
    <row r="248" spans="2:14">
      <c r="N248" s="1078"/>
    </row>
    <row r="249" spans="2:14">
      <c r="N249" s="1078"/>
    </row>
    <row r="250" spans="2:14">
      <c r="B250" s="1247" t="s">
        <v>774</v>
      </c>
      <c r="C250" s="1247"/>
      <c r="N250" s="1078"/>
    </row>
    <row r="251" spans="2:14">
      <c r="N251" s="1078"/>
    </row>
    <row r="252" spans="2:14">
      <c r="N252" s="1078"/>
    </row>
    <row r="253" spans="2:14">
      <c r="N253" s="1078"/>
    </row>
    <row r="254" spans="2:14">
      <c r="N254" s="1078"/>
    </row>
    <row r="255" spans="2:14">
      <c r="N255" s="1078"/>
    </row>
    <row r="256" spans="2:14">
      <c r="N256" s="1078"/>
    </row>
    <row r="257" spans="2:14">
      <c r="B257" s="1247" t="s">
        <v>775</v>
      </c>
      <c r="C257" s="1247"/>
      <c r="N257" s="1078"/>
    </row>
    <row r="258" spans="2:14">
      <c r="N258" s="1078"/>
    </row>
    <row r="259" spans="2:14">
      <c r="N259" s="1078"/>
    </row>
    <row r="260" spans="2:14">
      <c r="N260" s="1078"/>
    </row>
    <row r="261" spans="2:14" ht="16.5" thickBot="1">
      <c r="N261" s="1079"/>
    </row>
    <row r="263" spans="2:14" ht="16.5" thickBot="1"/>
    <row r="264" spans="2:14" ht="24" thickBot="1">
      <c r="B264" s="1270" t="s">
        <v>19</v>
      </c>
      <c r="C264" s="1271"/>
      <c r="D264" s="1271"/>
      <c r="E264" s="1271"/>
      <c r="F264" s="1271"/>
      <c r="G264" s="1271"/>
      <c r="H264" s="1271"/>
      <c r="I264" s="1271"/>
      <c r="J264" s="1271"/>
      <c r="K264" s="1271"/>
      <c r="L264" s="1271"/>
      <c r="M264" s="1271"/>
      <c r="N264" s="1272"/>
    </row>
    <row r="265" spans="2:14">
      <c r="N265" s="1141" t="s">
        <v>937</v>
      </c>
    </row>
    <row r="266" spans="2:14">
      <c r="N266" s="1141"/>
    </row>
    <row r="267" spans="2:14" ht="18">
      <c r="B267" s="1246" t="s">
        <v>1026</v>
      </c>
      <c r="C267" s="1246"/>
      <c r="E267" s="1254" t="s">
        <v>13</v>
      </c>
      <c r="F267" s="1254"/>
      <c r="G267" s="1254"/>
      <c r="H267" s="1254"/>
      <c r="I267" s="1254"/>
      <c r="J267" s="1254"/>
      <c r="K267" s="1254"/>
      <c r="L267" s="1254"/>
      <c r="M267" s="12"/>
      <c r="N267" s="1141"/>
    </row>
    <row r="268" spans="2:14">
      <c r="N268" s="1141"/>
    </row>
    <row r="269" spans="2:14" ht="15.75" customHeight="1">
      <c r="B269" s="1247" t="s">
        <v>771</v>
      </c>
      <c r="C269" s="1247"/>
      <c r="N269" s="1141"/>
    </row>
    <row r="270" spans="2:14">
      <c r="N270" s="1141"/>
    </row>
    <row r="271" spans="2:14">
      <c r="N271" s="1141"/>
    </row>
    <row r="272" spans="2:14">
      <c r="N272" s="1141"/>
    </row>
    <row r="273" spans="2:14">
      <c r="N273" s="1141"/>
    </row>
    <row r="274" spans="2:14">
      <c r="N274" s="1141"/>
    </row>
    <row r="275" spans="2:14">
      <c r="N275" s="1141"/>
    </row>
    <row r="276" spans="2:14">
      <c r="N276" s="1141"/>
    </row>
    <row r="277" spans="2:14">
      <c r="N277" s="1141"/>
    </row>
    <row r="278" spans="2:14">
      <c r="B278" s="1247" t="s">
        <v>772</v>
      </c>
      <c r="C278" s="1247"/>
      <c r="N278" s="1141"/>
    </row>
    <row r="279" spans="2:14">
      <c r="N279" s="1141"/>
    </row>
    <row r="280" spans="2:14">
      <c r="N280" s="1141"/>
    </row>
    <row r="281" spans="2:14">
      <c r="N281" s="1141"/>
    </row>
    <row r="282" spans="2:14">
      <c r="N282" s="1141"/>
    </row>
    <row r="283" spans="2:14">
      <c r="N283" s="1141"/>
    </row>
    <row r="284" spans="2:14">
      <c r="N284" s="1141"/>
    </row>
    <row r="285" spans="2:14">
      <c r="N285" s="1141"/>
    </row>
    <row r="286" spans="2:14">
      <c r="B286" s="1247" t="s">
        <v>773</v>
      </c>
      <c r="C286" s="1247"/>
      <c r="N286" s="1141"/>
    </row>
    <row r="287" spans="2:14">
      <c r="N287" s="1141"/>
    </row>
    <row r="288" spans="2:14">
      <c r="N288" s="1141"/>
    </row>
    <row r="289" spans="2:14">
      <c r="N289" s="1141"/>
    </row>
    <row r="290" spans="2:14">
      <c r="N290" s="1141"/>
    </row>
    <row r="291" spans="2:14">
      <c r="N291" s="1141"/>
    </row>
    <row r="292" spans="2:14">
      <c r="N292" s="1141"/>
    </row>
    <row r="293" spans="2:14">
      <c r="N293" s="1141"/>
    </row>
    <row r="294" spans="2:14">
      <c r="B294" s="1247" t="s">
        <v>774</v>
      </c>
      <c r="C294" s="1247"/>
      <c r="N294" s="1141"/>
    </row>
    <row r="295" spans="2:14">
      <c r="N295" s="1141"/>
    </row>
    <row r="296" spans="2:14">
      <c r="N296" s="1141"/>
    </row>
    <row r="297" spans="2:14">
      <c r="N297" s="1141"/>
    </row>
    <row r="298" spans="2:14">
      <c r="N298" s="1141"/>
    </row>
    <row r="299" spans="2:14">
      <c r="N299" s="1141"/>
    </row>
    <row r="300" spans="2:14">
      <c r="N300" s="1141"/>
    </row>
    <row r="301" spans="2:14">
      <c r="B301" s="1247" t="s">
        <v>775</v>
      </c>
      <c r="C301" s="1247"/>
      <c r="N301" s="1141"/>
    </row>
    <row r="302" spans="2:14">
      <c r="N302" s="1141"/>
    </row>
    <row r="303" spans="2:14">
      <c r="N303" s="1141"/>
    </row>
    <row r="304" spans="2:14">
      <c r="N304" s="1141"/>
    </row>
    <row r="305" spans="2:14" ht="16.5" thickBot="1">
      <c r="N305" s="1142"/>
    </row>
    <row r="307" spans="2:14" ht="16.5" thickBot="1"/>
    <row r="308" spans="2:14" s="264" customFormat="1" ht="24" thickBot="1">
      <c r="B308" s="1251" t="s">
        <v>19</v>
      </c>
      <c r="C308" s="1252"/>
      <c r="D308" s="1252"/>
      <c r="E308" s="1252"/>
      <c r="F308" s="1252"/>
      <c r="G308" s="1252"/>
      <c r="H308" s="1252"/>
      <c r="I308" s="1252"/>
      <c r="J308" s="1252"/>
      <c r="K308" s="1252"/>
      <c r="L308" s="1252"/>
      <c r="M308" s="1252"/>
      <c r="N308" s="1253"/>
    </row>
    <row r="309" spans="2:14" s="264" customFormat="1">
      <c r="B309" s="9"/>
      <c r="N309" s="1106" t="s">
        <v>938</v>
      </c>
    </row>
    <row r="310" spans="2:14" s="264" customFormat="1">
      <c r="B310" s="9"/>
      <c r="N310" s="1106"/>
    </row>
    <row r="311" spans="2:14" s="264" customFormat="1" ht="18">
      <c r="B311" s="1246" t="s">
        <v>1026</v>
      </c>
      <c r="C311" s="1246"/>
      <c r="E311" s="1254" t="s">
        <v>13</v>
      </c>
      <c r="F311" s="1254"/>
      <c r="G311" s="1254"/>
      <c r="H311" s="1254"/>
      <c r="I311" s="1254"/>
      <c r="J311" s="1254"/>
      <c r="K311" s="1254"/>
      <c r="L311" s="1254"/>
      <c r="M311" s="12"/>
      <c r="N311" s="1106"/>
    </row>
    <row r="312" spans="2:14" s="264" customFormat="1">
      <c r="B312" s="9"/>
      <c r="N312" s="1106"/>
    </row>
    <row r="313" spans="2:14" s="264" customFormat="1" ht="15.75" customHeight="1">
      <c r="B313" s="1247" t="s">
        <v>771</v>
      </c>
      <c r="C313" s="1247"/>
      <c r="N313" s="1106"/>
    </row>
    <row r="314" spans="2:14" s="264" customFormat="1">
      <c r="B314" s="9"/>
      <c r="N314" s="1106"/>
    </row>
    <row r="315" spans="2:14" s="264" customFormat="1">
      <c r="B315" s="9"/>
      <c r="N315" s="1106"/>
    </row>
    <row r="316" spans="2:14" s="264" customFormat="1">
      <c r="B316" s="9"/>
      <c r="N316" s="1106"/>
    </row>
    <row r="317" spans="2:14" s="264" customFormat="1">
      <c r="B317" s="9"/>
      <c r="N317" s="1106"/>
    </row>
    <row r="318" spans="2:14" s="264" customFormat="1">
      <c r="B318" s="9"/>
      <c r="N318" s="1106"/>
    </row>
    <row r="319" spans="2:14" s="264" customFormat="1">
      <c r="B319" s="9"/>
      <c r="N319" s="1106"/>
    </row>
    <row r="320" spans="2:14" s="264" customFormat="1">
      <c r="B320" s="9"/>
      <c r="N320" s="1106"/>
    </row>
    <row r="321" spans="2:14" s="264" customFormat="1">
      <c r="B321" s="9"/>
      <c r="N321" s="1106"/>
    </row>
    <row r="322" spans="2:14" s="264" customFormat="1">
      <c r="B322" s="1247" t="s">
        <v>772</v>
      </c>
      <c r="C322" s="1247"/>
      <c r="N322" s="1106"/>
    </row>
    <row r="323" spans="2:14" s="264" customFormat="1">
      <c r="B323" s="9"/>
      <c r="N323" s="1106"/>
    </row>
    <row r="324" spans="2:14" s="264" customFormat="1">
      <c r="B324" s="9"/>
      <c r="N324" s="1106"/>
    </row>
    <row r="325" spans="2:14" s="264" customFormat="1">
      <c r="B325" s="9"/>
      <c r="N325" s="1106"/>
    </row>
    <row r="326" spans="2:14" s="264" customFormat="1">
      <c r="B326" s="9"/>
      <c r="N326" s="1106"/>
    </row>
    <row r="327" spans="2:14" s="264" customFormat="1">
      <c r="B327" s="9"/>
      <c r="N327" s="1106"/>
    </row>
    <row r="328" spans="2:14" s="264" customFormat="1">
      <c r="B328" s="9"/>
      <c r="N328" s="1106"/>
    </row>
    <row r="329" spans="2:14" s="264" customFormat="1">
      <c r="B329" s="9"/>
      <c r="N329" s="1106"/>
    </row>
    <row r="330" spans="2:14" s="264" customFormat="1">
      <c r="B330" s="1247" t="s">
        <v>773</v>
      </c>
      <c r="C330" s="1247"/>
      <c r="N330" s="1106"/>
    </row>
    <row r="331" spans="2:14" s="264" customFormat="1">
      <c r="B331" s="9"/>
      <c r="N331" s="1106"/>
    </row>
    <row r="332" spans="2:14" s="264" customFormat="1">
      <c r="B332" s="9"/>
      <c r="N332" s="1106"/>
    </row>
    <row r="333" spans="2:14" s="264" customFormat="1">
      <c r="B333" s="9"/>
      <c r="N333" s="1106"/>
    </row>
    <row r="334" spans="2:14" s="264" customFormat="1">
      <c r="B334" s="9"/>
      <c r="N334" s="1106"/>
    </row>
    <row r="335" spans="2:14" s="264" customFormat="1">
      <c r="B335" s="9"/>
      <c r="N335" s="1106"/>
    </row>
    <row r="336" spans="2:14" s="264" customFormat="1">
      <c r="B336" s="9"/>
      <c r="N336" s="1106"/>
    </row>
    <row r="337" spans="2:14" s="264" customFormat="1">
      <c r="B337" s="9"/>
      <c r="N337" s="1106"/>
    </row>
    <row r="338" spans="2:14" s="264" customFormat="1">
      <c r="B338" s="1247" t="s">
        <v>774</v>
      </c>
      <c r="C338" s="1247"/>
      <c r="N338" s="1106"/>
    </row>
    <row r="339" spans="2:14" s="264" customFormat="1">
      <c r="B339" s="9"/>
      <c r="N339" s="1106"/>
    </row>
    <row r="340" spans="2:14" s="264" customFormat="1">
      <c r="B340" s="9"/>
      <c r="N340" s="1106"/>
    </row>
    <row r="341" spans="2:14" s="264" customFormat="1">
      <c r="B341" s="9"/>
      <c r="N341" s="1106"/>
    </row>
    <row r="342" spans="2:14" s="264" customFormat="1">
      <c r="B342" s="9"/>
      <c r="N342" s="1106"/>
    </row>
    <row r="343" spans="2:14" s="264" customFormat="1">
      <c r="B343" s="9"/>
      <c r="N343" s="1106"/>
    </row>
    <row r="344" spans="2:14" s="264" customFormat="1">
      <c r="B344" s="9"/>
      <c r="N344" s="1106"/>
    </row>
    <row r="345" spans="2:14" s="264" customFormat="1">
      <c r="B345" s="1247" t="s">
        <v>775</v>
      </c>
      <c r="C345" s="1247"/>
      <c r="N345" s="1106"/>
    </row>
    <row r="346" spans="2:14" s="264" customFormat="1">
      <c r="B346" s="9"/>
      <c r="N346" s="1106"/>
    </row>
    <row r="347" spans="2:14" s="264" customFormat="1">
      <c r="B347" s="9"/>
      <c r="N347" s="1106"/>
    </row>
    <row r="348" spans="2:14" s="264" customFormat="1">
      <c r="B348" s="9"/>
      <c r="N348" s="1106"/>
    </row>
    <row r="349" spans="2:14" s="264" customFormat="1" ht="16.5" thickBot="1">
      <c r="B349" s="9"/>
      <c r="N349" s="1107"/>
    </row>
    <row r="350" spans="2:14" ht="16.5" thickBot="1"/>
    <row r="351" spans="2:14" s="264" customFormat="1" ht="24" thickBot="1">
      <c r="B351" s="1248" t="s">
        <v>19</v>
      </c>
      <c r="C351" s="1249"/>
      <c r="D351" s="1249"/>
      <c r="E351" s="1249"/>
      <c r="F351" s="1249"/>
      <c r="G351" s="1249"/>
      <c r="H351" s="1249"/>
      <c r="I351" s="1249"/>
      <c r="J351" s="1249"/>
      <c r="K351" s="1249"/>
      <c r="L351" s="1249"/>
      <c r="M351" s="1249"/>
      <c r="N351" s="1250"/>
    </row>
    <row r="352" spans="2:14" s="264" customFormat="1">
      <c r="B352" s="9"/>
      <c r="N352" s="1229" t="s">
        <v>997</v>
      </c>
    </row>
    <row r="353" spans="2:14" s="264" customFormat="1">
      <c r="B353" s="9"/>
      <c r="N353" s="1229"/>
    </row>
    <row r="354" spans="2:14" s="264" customFormat="1" ht="18">
      <c r="B354" s="1246" t="s">
        <v>1026</v>
      </c>
      <c r="C354" s="1246"/>
      <c r="E354" s="1254" t="s">
        <v>13</v>
      </c>
      <c r="F354" s="1254"/>
      <c r="G354" s="1254"/>
      <c r="H354" s="1254"/>
      <c r="I354" s="1254"/>
      <c r="J354" s="1254"/>
      <c r="K354" s="1254"/>
      <c r="L354" s="1254"/>
      <c r="M354" s="12"/>
      <c r="N354" s="1229"/>
    </row>
    <row r="355" spans="2:14" s="264" customFormat="1">
      <c r="B355" s="9"/>
      <c r="N355" s="1229"/>
    </row>
    <row r="356" spans="2:14" s="264" customFormat="1" ht="15.75" customHeight="1">
      <c r="B356" s="1247" t="s">
        <v>771</v>
      </c>
      <c r="C356" s="1247"/>
      <c r="N356" s="1229"/>
    </row>
    <row r="357" spans="2:14" s="264" customFormat="1">
      <c r="B357" s="9"/>
      <c r="N357" s="1229"/>
    </row>
    <row r="358" spans="2:14" s="264" customFormat="1">
      <c r="B358" s="9"/>
      <c r="N358" s="1229"/>
    </row>
    <row r="359" spans="2:14" s="264" customFormat="1">
      <c r="B359" s="9"/>
      <c r="N359" s="1229"/>
    </row>
    <row r="360" spans="2:14" s="264" customFormat="1">
      <c r="B360" s="9"/>
      <c r="N360" s="1229"/>
    </row>
    <row r="361" spans="2:14" s="264" customFormat="1">
      <c r="B361" s="9"/>
      <c r="N361" s="1229"/>
    </row>
    <row r="362" spans="2:14" s="264" customFormat="1">
      <c r="B362" s="9"/>
      <c r="N362" s="1229"/>
    </row>
    <row r="363" spans="2:14" s="264" customFormat="1">
      <c r="B363" s="9"/>
      <c r="N363" s="1229"/>
    </row>
    <row r="364" spans="2:14" s="264" customFormat="1">
      <c r="B364" s="9"/>
      <c r="N364" s="1229"/>
    </row>
    <row r="365" spans="2:14" s="264" customFormat="1">
      <c r="B365" s="1247" t="s">
        <v>772</v>
      </c>
      <c r="C365" s="1247"/>
      <c r="N365" s="1229"/>
    </row>
    <row r="366" spans="2:14" s="264" customFormat="1">
      <c r="B366" s="9"/>
      <c r="N366" s="1229"/>
    </row>
    <row r="367" spans="2:14" s="264" customFormat="1">
      <c r="B367" s="9"/>
      <c r="N367" s="1229"/>
    </row>
    <row r="368" spans="2:14" s="264" customFormat="1">
      <c r="B368" s="9"/>
      <c r="N368" s="1229"/>
    </row>
    <row r="369" spans="2:14" s="264" customFormat="1">
      <c r="B369" s="9"/>
      <c r="N369" s="1229"/>
    </row>
    <row r="370" spans="2:14" s="264" customFormat="1">
      <c r="B370" s="9"/>
      <c r="N370" s="1229"/>
    </row>
    <row r="371" spans="2:14" s="264" customFormat="1">
      <c r="B371" s="9"/>
      <c r="N371" s="1229"/>
    </row>
    <row r="372" spans="2:14" s="264" customFormat="1">
      <c r="B372" s="9"/>
      <c r="N372" s="1229"/>
    </row>
    <row r="373" spans="2:14" s="264" customFormat="1">
      <c r="B373" s="1247" t="s">
        <v>773</v>
      </c>
      <c r="C373" s="1247"/>
      <c r="N373" s="1229"/>
    </row>
    <row r="374" spans="2:14" s="264" customFormat="1">
      <c r="B374" s="9"/>
      <c r="N374" s="1229"/>
    </row>
    <row r="375" spans="2:14" s="264" customFormat="1">
      <c r="B375" s="9"/>
      <c r="N375" s="1229"/>
    </row>
    <row r="376" spans="2:14" s="264" customFormat="1">
      <c r="B376" s="9"/>
      <c r="N376" s="1229"/>
    </row>
    <row r="377" spans="2:14" s="264" customFormat="1">
      <c r="B377" s="9"/>
      <c r="N377" s="1229"/>
    </row>
    <row r="378" spans="2:14" s="264" customFormat="1">
      <c r="B378" s="9"/>
      <c r="N378" s="1229"/>
    </row>
    <row r="379" spans="2:14" s="264" customFormat="1">
      <c r="B379" s="9"/>
      <c r="N379" s="1229"/>
    </row>
    <row r="380" spans="2:14" s="264" customFormat="1">
      <c r="B380" s="9"/>
      <c r="N380" s="1229"/>
    </row>
    <row r="381" spans="2:14" s="264" customFormat="1">
      <c r="B381" s="1247" t="s">
        <v>774</v>
      </c>
      <c r="C381" s="1247"/>
      <c r="N381" s="1229"/>
    </row>
    <row r="382" spans="2:14" s="264" customFormat="1">
      <c r="B382" s="9"/>
      <c r="N382" s="1229"/>
    </row>
    <row r="383" spans="2:14" s="264" customFormat="1">
      <c r="B383" s="9"/>
      <c r="N383" s="1229"/>
    </row>
    <row r="384" spans="2:14" s="264" customFormat="1">
      <c r="B384" s="9"/>
      <c r="N384" s="1229"/>
    </row>
    <row r="385" spans="2:14" s="264" customFormat="1">
      <c r="B385" s="9"/>
      <c r="N385" s="1229"/>
    </row>
    <row r="386" spans="2:14" s="264" customFormat="1">
      <c r="B386" s="9"/>
      <c r="N386" s="1229"/>
    </row>
    <row r="387" spans="2:14" s="264" customFormat="1">
      <c r="B387" s="9"/>
      <c r="N387" s="1229"/>
    </row>
    <row r="388" spans="2:14" s="264" customFormat="1">
      <c r="B388" s="1247" t="s">
        <v>775</v>
      </c>
      <c r="C388" s="1247"/>
      <c r="N388" s="1229"/>
    </row>
    <row r="389" spans="2:14" s="264" customFormat="1">
      <c r="B389" s="9"/>
      <c r="N389" s="1229"/>
    </row>
    <row r="390" spans="2:14" s="264" customFormat="1">
      <c r="B390" s="9"/>
      <c r="N390" s="1229"/>
    </row>
    <row r="391" spans="2:14" s="264" customFormat="1">
      <c r="B391" s="9"/>
      <c r="N391" s="1229"/>
    </row>
    <row r="392" spans="2:14" s="264" customFormat="1" ht="16.5" thickBot="1">
      <c r="B392" s="9"/>
      <c r="N392" s="1230"/>
    </row>
    <row r="393" spans="2:14" s="264" customFormat="1" ht="16.5" thickBot="1">
      <c r="B393" s="9"/>
    </row>
    <row r="394" spans="2:14" s="264" customFormat="1" ht="24" thickBot="1">
      <c r="B394" s="1273" t="s">
        <v>19</v>
      </c>
      <c r="C394" s="1274"/>
      <c r="D394" s="1274"/>
      <c r="E394" s="1274"/>
      <c r="F394" s="1274"/>
      <c r="G394" s="1274"/>
      <c r="H394" s="1274"/>
      <c r="I394" s="1274"/>
      <c r="J394" s="1274"/>
      <c r="K394" s="1274"/>
      <c r="L394" s="1274"/>
      <c r="M394" s="1274"/>
      <c r="N394" s="1275"/>
    </row>
    <row r="395" spans="2:14" s="264" customFormat="1">
      <c r="B395" s="9"/>
      <c r="N395" s="1238" t="s">
        <v>1300</v>
      </c>
    </row>
    <row r="396" spans="2:14" s="264" customFormat="1">
      <c r="B396" s="9"/>
      <c r="N396" s="1238"/>
    </row>
    <row r="397" spans="2:14" s="264" customFormat="1" ht="18">
      <c r="B397" s="1246" t="s">
        <v>1026</v>
      </c>
      <c r="C397" s="1246"/>
      <c r="E397" s="1254" t="s">
        <v>13</v>
      </c>
      <c r="F397" s="1254"/>
      <c r="G397" s="1254"/>
      <c r="H397" s="1254"/>
      <c r="I397" s="1254"/>
      <c r="J397" s="1254"/>
      <c r="K397" s="1254"/>
      <c r="L397" s="1254"/>
      <c r="M397" s="12"/>
      <c r="N397" s="1238"/>
    </row>
    <row r="398" spans="2:14" s="264" customFormat="1">
      <c r="B398" s="9"/>
      <c r="N398" s="1238"/>
    </row>
    <row r="399" spans="2:14" s="264" customFormat="1" ht="15.75" customHeight="1">
      <c r="B399" s="1247" t="s">
        <v>771</v>
      </c>
      <c r="C399" s="1247"/>
      <c r="N399" s="1238"/>
    </row>
    <row r="400" spans="2:14" s="264" customFormat="1">
      <c r="B400" s="9"/>
      <c r="N400" s="1238"/>
    </row>
    <row r="401" spans="2:14" s="264" customFormat="1">
      <c r="B401" s="9"/>
      <c r="N401" s="1238"/>
    </row>
    <row r="402" spans="2:14" s="264" customFormat="1">
      <c r="B402" s="9"/>
      <c r="N402" s="1238"/>
    </row>
    <row r="403" spans="2:14" s="264" customFormat="1">
      <c r="B403" s="9"/>
      <c r="N403" s="1238"/>
    </row>
    <row r="404" spans="2:14" s="264" customFormat="1">
      <c r="B404" s="9"/>
      <c r="N404" s="1238"/>
    </row>
    <row r="405" spans="2:14" s="264" customFormat="1">
      <c r="B405" s="9"/>
      <c r="N405" s="1238"/>
    </row>
    <row r="406" spans="2:14" s="264" customFormat="1">
      <c r="B406" s="9"/>
      <c r="N406" s="1238"/>
    </row>
    <row r="407" spans="2:14" s="264" customFormat="1">
      <c r="B407" s="9"/>
      <c r="N407" s="1238"/>
    </row>
    <row r="408" spans="2:14" s="264" customFormat="1">
      <c r="B408" s="1247" t="s">
        <v>772</v>
      </c>
      <c r="C408" s="1247"/>
      <c r="N408" s="1238"/>
    </row>
    <row r="409" spans="2:14" s="264" customFormat="1">
      <c r="B409" s="9"/>
      <c r="N409" s="1238"/>
    </row>
    <row r="410" spans="2:14" s="264" customFormat="1">
      <c r="B410" s="9"/>
      <c r="N410" s="1238"/>
    </row>
    <row r="411" spans="2:14" s="264" customFormat="1">
      <c r="B411" s="9"/>
      <c r="N411" s="1238"/>
    </row>
    <row r="412" spans="2:14" s="264" customFormat="1">
      <c r="B412" s="9"/>
      <c r="N412" s="1238"/>
    </row>
    <row r="413" spans="2:14" s="264" customFormat="1">
      <c r="B413" s="9"/>
      <c r="N413" s="1238"/>
    </row>
    <row r="414" spans="2:14" s="264" customFormat="1">
      <c r="B414" s="9"/>
      <c r="N414" s="1238"/>
    </row>
    <row r="415" spans="2:14" s="264" customFormat="1">
      <c r="B415" s="9"/>
      <c r="N415" s="1238"/>
    </row>
    <row r="416" spans="2:14" s="264" customFormat="1">
      <c r="B416" s="1247" t="s">
        <v>773</v>
      </c>
      <c r="C416" s="1247"/>
      <c r="N416" s="1238"/>
    </row>
    <row r="417" spans="2:14" s="264" customFormat="1">
      <c r="B417" s="9"/>
      <c r="N417" s="1238"/>
    </row>
    <row r="418" spans="2:14" s="264" customFormat="1">
      <c r="B418" s="9"/>
      <c r="N418" s="1238"/>
    </row>
    <row r="419" spans="2:14" s="264" customFormat="1">
      <c r="B419" s="9"/>
      <c r="N419" s="1238"/>
    </row>
    <row r="420" spans="2:14" s="264" customFormat="1">
      <c r="B420" s="9"/>
      <c r="N420" s="1238"/>
    </row>
    <row r="421" spans="2:14" s="264" customFormat="1">
      <c r="B421" s="9"/>
      <c r="N421" s="1238"/>
    </row>
    <row r="422" spans="2:14" s="264" customFormat="1">
      <c r="B422" s="9"/>
      <c r="N422" s="1238"/>
    </row>
    <row r="423" spans="2:14" s="264" customFormat="1">
      <c r="B423" s="9"/>
      <c r="N423" s="1238"/>
    </row>
    <row r="424" spans="2:14" s="264" customFormat="1">
      <c r="B424" s="1247" t="s">
        <v>774</v>
      </c>
      <c r="C424" s="1247"/>
      <c r="N424" s="1238"/>
    </row>
    <row r="425" spans="2:14" s="264" customFormat="1">
      <c r="B425" s="9"/>
      <c r="N425" s="1238"/>
    </row>
    <row r="426" spans="2:14" s="264" customFormat="1">
      <c r="B426" s="9"/>
      <c r="N426" s="1238"/>
    </row>
    <row r="427" spans="2:14" s="264" customFormat="1">
      <c r="B427" s="9"/>
      <c r="N427" s="1238"/>
    </row>
    <row r="428" spans="2:14" s="264" customFormat="1">
      <c r="B428" s="9"/>
      <c r="N428" s="1238"/>
    </row>
    <row r="429" spans="2:14" s="264" customFormat="1">
      <c r="B429" s="9"/>
      <c r="N429" s="1238"/>
    </row>
    <row r="430" spans="2:14" s="264" customFormat="1">
      <c r="B430" s="9"/>
      <c r="N430" s="1238"/>
    </row>
    <row r="431" spans="2:14" s="264" customFormat="1">
      <c r="B431" s="1247" t="s">
        <v>775</v>
      </c>
      <c r="C431" s="1247"/>
      <c r="N431" s="1238"/>
    </row>
    <row r="432" spans="2:14" s="264" customFormat="1">
      <c r="B432" s="9"/>
      <c r="N432" s="1238"/>
    </row>
    <row r="433" spans="2:14" s="264" customFormat="1">
      <c r="B433" s="9"/>
      <c r="N433" s="1238"/>
    </row>
    <row r="434" spans="2:14" s="264" customFormat="1">
      <c r="B434" s="9"/>
      <c r="N434" s="1238"/>
    </row>
    <row r="435" spans="2:14" s="264" customFormat="1" ht="16.5" thickBot="1">
      <c r="B435" s="9"/>
      <c r="N435" s="1239"/>
    </row>
  </sheetData>
  <mergeCells count="90">
    <mergeCell ref="B177:N177"/>
    <mergeCell ref="N178:N218"/>
    <mergeCell ref="B180:C180"/>
    <mergeCell ref="E180:L180"/>
    <mergeCell ref="B182:C182"/>
    <mergeCell ref="B191:C191"/>
    <mergeCell ref="B199:C199"/>
    <mergeCell ref="B207:C207"/>
    <mergeCell ref="B214:C214"/>
    <mergeCell ref="B394:N394"/>
    <mergeCell ref="N395:N435"/>
    <mergeCell ref="E397:L397"/>
    <mergeCell ref="B399:C399"/>
    <mergeCell ref="B408:C408"/>
    <mergeCell ref="B416:C416"/>
    <mergeCell ref="B424:C424"/>
    <mergeCell ref="B431:C431"/>
    <mergeCell ref="B397:C397"/>
    <mergeCell ref="B351:N351"/>
    <mergeCell ref="N352:N392"/>
    <mergeCell ref="E354:L354"/>
    <mergeCell ref="B356:C356"/>
    <mergeCell ref="B365:C365"/>
    <mergeCell ref="B373:C373"/>
    <mergeCell ref="B381:C381"/>
    <mergeCell ref="B388:C388"/>
    <mergeCell ref="B354:C354"/>
    <mergeCell ref="B308:N308"/>
    <mergeCell ref="N309:N349"/>
    <mergeCell ref="E311:L311"/>
    <mergeCell ref="B313:C313"/>
    <mergeCell ref="B322:C322"/>
    <mergeCell ref="B330:C330"/>
    <mergeCell ref="B338:C338"/>
    <mergeCell ref="B345:C345"/>
    <mergeCell ref="B311:C311"/>
    <mergeCell ref="B2:N2"/>
    <mergeCell ref="B16:C16"/>
    <mergeCell ref="B24:C24"/>
    <mergeCell ref="B32:C32"/>
    <mergeCell ref="B39:C39"/>
    <mergeCell ref="N3:N44"/>
    <mergeCell ref="B46:N46"/>
    <mergeCell ref="E49:L49"/>
    <mergeCell ref="N47:N87"/>
    <mergeCell ref="E5:K5"/>
    <mergeCell ref="B7:C7"/>
    <mergeCell ref="B51:C51"/>
    <mergeCell ref="B60:C60"/>
    <mergeCell ref="B68:C68"/>
    <mergeCell ref="B76:C76"/>
    <mergeCell ref="B83:C83"/>
    <mergeCell ref="B5:C5"/>
    <mergeCell ref="B49:C49"/>
    <mergeCell ref="B90:N90"/>
    <mergeCell ref="E93:L93"/>
    <mergeCell ref="B95:C95"/>
    <mergeCell ref="B104:C104"/>
    <mergeCell ref="B112:C112"/>
    <mergeCell ref="B120:C120"/>
    <mergeCell ref="B127:C127"/>
    <mergeCell ref="N91:N131"/>
    <mergeCell ref="B134:N134"/>
    <mergeCell ref="E137:L137"/>
    <mergeCell ref="N135:N175"/>
    <mergeCell ref="B139:C139"/>
    <mergeCell ref="B148:C148"/>
    <mergeCell ref="B156:C156"/>
    <mergeCell ref="B164:C164"/>
    <mergeCell ref="B171:C171"/>
    <mergeCell ref="B93:C93"/>
    <mergeCell ref="B137:C137"/>
    <mergeCell ref="B220:N220"/>
    <mergeCell ref="E223:L223"/>
    <mergeCell ref="B225:C225"/>
    <mergeCell ref="B234:C234"/>
    <mergeCell ref="B242:C242"/>
    <mergeCell ref="B250:C250"/>
    <mergeCell ref="B257:C257"/>
    <mergeCell ref="N221:N261"/>
    <mergeCell ref="B264:N264"/>
    <mergeCell ref="E267:L267"/>
    <mergeCell ref="N265:N305"/>
    <mergeCell ref="B269:C269"/>
    <mergeCell ref="B278:C278"/>
    <mergeCell ref="B286:C286"/>
    <mergeCell ref="B294:C294"/>
    <mergeCell ref="B301:C301"/>
    <mergeCell ref="B223:C223"/>
    <mergeCell ref="B267:C26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37"/>
  <sheetViews>
    <sheetView topLeftCell="A349" zoomScale="80" zoomScaleNormal="80" workbookViewId="0">
      <selection activeCell="B370" sqref="B370"/>
    </sheetView>
  </sheetViews>
  <sheetFormatPr baseColWidth="10" defaultRowHeight="15.75"/>
  <cols>
    <col min="1" max="1" width="11.42578125" style="10"/>
    <col min="2" max="2" width="11.42578125" style="14"/>
    <col min="3" max="3" width="11.42578125" style="188"/>
    <col min="4" max="11" width="11.42578125" style="10"/>
    <col min="12" max="12" width="11.42578125" style="10" customWidth="1"/>
    <col min="13" max="13" width="11.7109375" style="10" customWidth="1"/>
    <col min="14" max="14" width="15.28515625" style="10" customWidth="1"/>
    <col min="15" max="16384" width="11.42578125" style="10"/>
  </cols>
  <sheetData>
    <row r="1" spans="2:14" ht="16.5" thickBot="1"/>
    <row r="2" spans="2:14" ht="24" thickBot="1">
      <c r="B2" s="1279" t="s">
        <v>1</v>
      </c>
      <c r="C2" s="1280"/>
      <c r="D2" s="1280"/>
      <c r="E2" s="1280"/>
      <c r="F2" s="1280"/>
      <c r="G2" s="1280"/>
      <c r="H2" s="1280"/>
      <c r="I2" s="1280"/>
      <c r="J2" s="1280"/>
      <c r="K2" s="1280"/>
      <c r="L2" s="1280"/>
      <c r="M2" s="1280"/>
      <c r="N2" s="1281"/>
    </row>
    <row r="3" spans="2:14">
      <c r="N3" s="1193" t="s">
        <v>11</v>
      </c>
    </row>
    <row r="4" spans="2:14">
      <c r="N4" s="1193"/>
    </row>
    <row r="5" spans="2:14" ht="18">
      <c r="E5" s="1254" t="s">
        <v>13</v>
      </c>
      <c r="F5" s="1254"/>
      <c r="G5" s="1254"/>
      <c r="H5" s="1254"/>
      <c r="I5" s="1254"/>
      <c r="J5" s="1254"/>
      <c r="K5" s="1254"/>
      <c r="M5" s="11"/>
      <c r="N5" s="1193"/>
    </row>
    <row r="6" spans="2:14">
      <c r="N6" s="1193"/>
    </row>
    <row r="7" spans="2:14" ht="15.75" customHeight="1">
      <c r="B7" s="1282" t="s">
        <v>777</v>
      </c>
      <c r="C7" s="1282"/>
      <c r="N7" s="1193"/>
    </row>
    <row r="8" spans="2:14">
      <c r="N8" s="1193"/>
    </row>
    <row r="9" spans="2:14">
      <c r="B9" s="14" t="s">
        <v>1308</v>
      </c>
      <c r="N9" s="1193"/>
    </row>
    <row r="10" spans="2:14">
      <c r="N10" s="1193"/>
    </row>
    <row r="11" spans="2:14">
      <c r="N11" s="1193"/>
    </row>
    <row r="12" spans="2:14">
      <c r="N12" s="1193"/>
    </row>
    <row r="13" spans="2:14">
      <c r="N13" s="1193"/>
    </row>
    <row r="14" spans="2:14">
      <c r="N14" s="1193"/>
    </row>
    <row r="15" spans="2:14">
      <c r="N15" s="1193"/>
    </row>
    <row r="16" spans="2:14">
      <c r="B16" s="1284"/>
      <c r="C16" s="1284"/>
      <c r="N16" s="1193"/>
    </row>
    <row r="17" spans="2:14">
      <c r="N17" s="1193"/>
    </row>
    <row r="18" spans="2:14">
      <c r="N18" s="1193"/>
    </row>
    <row r="19" spans="2:14">
      <c r="N19" s="1193"/>
    </row>
    <row r="20" spans="2:14">
      <c r="N20" s="1193"/>
    </row>
    <row r="21" spans="2:14">
      <c r="N21" s="1193"/>
    </row>
    <row r="22" spans="2:14">
      <c r="N22" s="1193"/>
    </row>
    <row r="23" spans="2:14">
      <c r="N23" s="1193"/>
    </row>
    <row r="24" spans="2:14">
      <c r="B24" s="1284"/>
      <c r="C24" s="1284"/>
      <c r="N24" s="1193"/>
    </row>
    <row r="25" spans="2:14">
      <c r="N25" s="1193"/>
    </row>
    <row r="26" spans="2:14">
      <c r="N26" s="1193"/>
    </row>
    <row r="27" spans="2:14">
      <c r="N27" s="1193"/>
    </row>
    <row r="28" spans="2:14">
      <c r="N28" s="1193"/>
    </row>
    <row r="29" spans="2:14">
      <c r="N29" s="1193"/>
    </row>
    <row r="30" spans="2:14">
      <c r="N30" s="1193"/>
    </row>
    <row r="31" spans="2:14">
      <c r="N31" s="1193"/>
    </row>
    <row r="32" spans="2:14">
      <c r="B32" s="1284"/>
      <c r="C32" s="1284"/>
      <c r="N32" s="1193"/>
    </row>
    <row r="33" spans="2:14">
      <c r="N33" s="1193"/>
    </row>
    <row r="34" spans="2:14">
      <c r="N34" s="1193"/>
    </row>
    <row r="35" spans="2:14">
      <c r="N35" s="1193"/>
    </row>
    <row r="36" spans="2:14">
      <c r="N36" s="1193"/>
    </row>
    <row r="37" spans="2:14">
      <c r="N37" s="1193"/>
    </row>
    <row r="38" spans="2:14">
      <c r="N38" s="1193"/>
    </row>
    <row r="39" spans="2:14">
      <c r="B39" s="1284"/>
      <c r="C39" s="1284"/>
      <c r="N39" s="1193"/>
    </row>
    <row r="40" spans="2:14">
      <c r="N40" s="1193"/>
    </row>
    <row r="41" spans="2:14">
      <c r="N41" s="1193"/>
    </row>
    <row r="42" spans="2:14">
      <c r="N42" s="1193"/>
    </row>
    <row r="43" spans="2:14">
      <c r="N43" s="1193"/>
    </row>
    <row r="44" spans="2:14" ht="16.5" thickBot="1">
      <c r="N44" s="1194"/>
    </row>
    <row r="45" spans="2:14" ht="16.5" thickBot="1"/>
    <row r="46" spans="2:14" ht="24" thickBot="1">
      <c r="B46" s="1261" t="s">
        <v>1</v>
      </c>
      <c r="C46" s="1262"/>
      <c r="D46" s="1262"/>
      <c r="E46" s="1262"/>
      <c r="F46" s="1262"/>
      <c r="G46" s="1262"/>
      <c r="H46" s="1262"/>
      <c r="I46" s="1262"/>
      <c r="J46" s="1262"/>
      <c r="K46" s="1262"/>
      <c r="L46" s="1262"/>
      <c r="M46" s="1262"/>
      <c r="N46" s="1263"/>
    </row>
    <row r="47" spans="2:14">
      <c r="N47" s="1199" t="s">
        <v>726</v>
      </c>
    </row>
    <row r="48" spans="2:14">
      <c r="N48" s="1199"/>
    </row>
    <row r="49" spans="2:14" ht="18">
      <c r="E49" s="1254" t="s">
        <v>13</v>
      </c>
      <c r="F49" s="1254"/>
      <c r="G49" s="1254"/>
      <c r="H49" s="1254"/>
      <c r="I49" s="1254"/>
      <c r="J49" s="1254"/>
      <c r="K49" s="1254"/>
      <c r="L49" s="1254"/>
      <c r="M49" s="12"/>
      <c r="N49" s="1199"/>
    </row>
    <row r="50" spans="2:14">
      <c r="N50" s="1199"/>
    </row>
    <row r="51" spans="2:14" ht="15.75" customHeight="1">
      <c r="B51" s="1282" t="s">
        <v>776</v>
      </c>
      <c r="C51" s="1282"/>
      <c r="N51" s="1199"/>
    </row>
    <row r="52" spans="2:14">
      <c r="N52" s="1199"/>
    </row>
    <row r="53" spans="2:14">
      <c r="B53" s="14" t="s">
        <v>784</v>
      </c>
      <c r="N53" s="1199"/>
    </row>
    <row r="54" spans="2:14">
      <c r="N54" s="1199"/>
    </row>
    <row r="55" spans="2:14">
      <c r="N55" s="1199"/>
    </row>
    <row r="56" spans="2:14">
      <c r="N56" s="1199"/>
    </row>
    <row r="57" spans="2:14">
      <c r="N57" s="1199"/>
    </row>
    <row r="58" spans="2:14">
      <c r="N58" s="1199"/>
    </row>
    <row r="59" spans="2:14">
      <c r="N59" s="1199"/>
    </row>
    <row r="60" spans="2:14">
      <c r="B60" s="1284"/>
      <c r="C60" s="1284"/>
      <c r="N60" s="1199"/>
    </row>
    <row r="61" spans="2:14">
      <c r="N61" s="1199"/>
    </row>
    <row r="62" spans="2:14">
      <c r="N62" s="1199"/>
    </row>
    <row r="63" spans="2:14">
      <c r="N63" s="1199"/>
    </row>
    <row r="64" spans="2:14">
      <c r="N64" s="1199"/>
    </row>
    <row r="65" spans="2:14">
      <c r="N65" s="1199"/>
    </row>
    <row r="66" spans="2:14">
      <c r="N66" s="1199"/>
    </row>
    <row r="67" spans="2:14">
      <c r="N67" s="1199"/>
    </row>
    <row r="68" spans="2:14">
      <c r="B68" s="1284"/>
      <c r="C68" s="1284"/>
      <c r="N68" s="1199"/>
    </row>
    <row r="69" spans="2:14">
      <c r="N69" s="1199"/>
    </row>
    <row r="70" spans="2:14">
      <c r="N70" s="1199"/>
    </row>
    <row r="71" spans="2:14">
      <c r="N71" s="1199"/>
    </row>
    <row r="72" spans="2:14">
      <c r="N72" s="1199"/>
    </row>
    <row r="73" spans="2:14">
      <c r="N73" s="1199"/>
    </row>
    <row r="74" spans="2:14">
      <c r="N74" s="1199"/>
    </row>
    <row r="75" spans="2:14">
      <c r="N75" s="1199"/>
    </row>
    <row r="76" spans="2:14">
      <c r="B76" s="1284"/>
      <c r="C76" s="1284"/>
      <c r="N76" s="1199"/>
    </row>
    <row r="77" spans="2:14">
      <c r="N77" s="1199"/>
    </row>
    <row r="78" spans="2:14">
      <c r="N78" s="1199"/>
    </row>
    <row r="79" spans="2:14">
      <c r="N79" s="1199"/>
    </row>
    <row r="80" spans="2:14">
      <c r="N80" s="1199"/>
    </row>
    <row r="81" spans="2:14">
      <c r="N81" s="1199"/>
    </row>
    <row r="82" spans="2:14">
      <c r="N82" s="1199"/>
    </row>
    <row r="83" spans="2:14">
      <c r="B83" s="1284"/>
      <c r="C83" s="1284"/>
      <c r="N83" s="1199"/>
    </row>
    <row r="84" spans="2:14">
      <c r="N84" s="1199"/>
    </row>
    <row r="85" spans="2:14">
      <c r="N85" s="1199"/>
    </row>
    <row r="86" spans="2:14">
      <c r="N86" s="1199"/>
    </row>
    <row r="87" spans="2:14" ht="16.5" thickBot="1">
      <c r="N87" s="1200"/>
    </row>
    <row r="88" spans="2:14" ht="16.5" thickBot="1"/>
    <row r="89" spans="2:14" s="264" customFormat="1" ht="24" thickBot="1">
      <c r="B89" s="1258" t="s">
        <v>1</v>
      </c>
      <c r="C89" s="1259"/>
      <c r="D89" s="1259"/>
      <c r="E89" s="1259"/>
      <c r="F89" s="1259"/>
      <c r="G89" s="1259"/>
      <c r="H89" s="1259"/>
      <c r="I89" s="1259"/>
      <c r="J89" s="1259"/>
      <c r="K89" s="1259"/>
      <c r="L89" s="1259"/>
      <c r="M89" s="1259"/>
      <c r="N89" s="1260"/>
    </row>
    <row r="90" spans="2:14" s="264" customFormat="1">
      <c r="B90" s="374"/>
      <c r="C90" s="373"/>
      <c r="N90" s="1220" t="s">
        <v>743</v>
      </c>
    </row>
    <row r="91" spans="2:14" s="264" customFormat="1">
      <c r="B91" s="374"/>
      <c r="C91" s="373"/>
      <c r="N91" s="1220"/>
    </row>
    <row r="92" spans="2:14" s="264" customFormat="1" ht="18">
      <c r="B92" s="374"/>
      <c r="C92" s="373"/>
      <c r="E92" s="1254" t="s">
        <v>13</v>
      </c>
      <c r="F92" s="1254"/>
      <c r="G92" s="1254"/>
      <c r="H92" s="1254"/>
      <c r="I92" s="1254"/>
      <c r="J92" s="1254"/>
      <c r="K92" s="1254"/>
      <c r="L92" s="1254"/>
      <c r="M92" s="12"/>
      <c r="N92" s="1220"/>
    </row>
    <row r="93" spans="2:14" s="264" customFormat="1">
      <c r="B93" s="374"/>
      <c r="C93" s="373"/>
      <c r="N93" s="1220"/>
    </row>
    <row r="94" spans="2:14" s="264" customFormat="1" ht="15.75" customHeight="1">
      <c r="B94" s="1282" t="s">
        <v>776</v>
      </c>
      <c r="C94" s="1282"/>
      <c r="N94" s="1220"/>
    </row>
    <row r="95" spans="2:14" s="264" customFormat="1">
      <c r="B95" s="374"/>
      <c r="C95" s="373"/>
      <c r="N95" s="1220"/>
    </row>
    <row r="96" spans="2:14" s="264" customFormat="1">
      <c r="B96" s="374" t="s">
        <v>1309</v>
      </c>
      <c r="C96" s="373"/>
      <c r="N96" s="1220"/>
    </row>
    <row r="97" spans="2:14" s="264" customFormat="1">
      <c r="B97" s="374"/>
      <c r="C97" s="373"/>
      <c r="N97" s="1220"/>
    </row>
    <row r="98" spans="2:14" s="264" customFormat="1">
      <c r="B98" s="374"/>
      <c r="C98" s="373"/>
      <c r="N98" s="1220"/>
    </row>
    <row r="99" spans="2:14" s="264" customFormat="1">
      <c r="B99" s="374"/>
      <c r="C99" s="373"/>
      <c r="N99" s="1220"/>
    </row>
    <row r="100" spans="2:14" s="264" customFormat="1">
      <c r="B100" s="374"/>
      <c r="C100" s="373"/>
      <c r="N100" s="1220"/>
    </row>
    <row r="101" spans="2:14" s="264" customFormat="1">
      <c r="B101" s="374"/>
      <c r="C101" s="373"/>
      <c r="N101" s="1220"/>
    </row>
    <row r="102" spans="2:14" s="264" customFormat="1">
      <c r="B102" s="374"/>
      <c r="C102" s="373"/>
      <c r="N102" s="1220"/>
    </row>
    <row r="103" spans="2:14" s="264" customFormat="1">
      <c r="B103" s="1285"/>
      <c r="C103" s="1285"/>
      <c r="N103" s="1220"/>
    </row>
    <row r="104" spans="2:14" s="264" customFormat="1">
      <c r="B104" s="555"/>
      <c r="C104" s="556"/>
      <c r="N104" s="1220"/>
    </row>
    <row r="105" spans="2:14" s="264" customFormat="1">
      <c r="B105" s="555"/>
      <c r="C105" s="556"/>
      <c r="N105" s="1220"/>
    </row>
    <row r="106" spans="2:14" s="264" customFormat="1">
      <c r="B106" s="555"/>
      <c r="C106" s="556"/>
      <c r="N106" s="1220"/>
    </row>
    <row r="107" spans="2:14" s="264" customFormat="1">
      <c r="B107" s="555"/>
      <c r="C107" s="556"/>
      <c r="N107" s="1220"/>
    </row>
    <row r="108" spans="2:14" s="264" customFormat="1">
      <c r="B108" s="555"/>
      <c r="C108" s="556"/>
      <c r="N108" s="1220"/>
    </row>
    <row r="109" spans="2:14" s="264" customFormat="1">
      <c r="B109" s="555"/>
      <c r="C109" s="556"/>
      <c r="N109" s="1220"/>
    </row>
    <row r="110" spans="2:14" s="264" customFormat="1">
      <c r="B110" s="555"/>
      <c r="C110" s="556"/>
      <c r="N110" s="1220"/>
    </row>
    <row r="111" spans="2:14" s="264" customFormat="1">
      <c r="B111" s="1285"/>
      <c r="C111" s="1285"/>
      <c r="N111" s="1220"/>
    </row>
    <row r="112" spans="2:14" s="264" customFormat="1">
      <c r="B112" s="555"/>
      <c r="C112" s="556"/>
      <c r="N112" s="1220"/>
    </row>
    <row r="113" spans="2:14" s="264" customFormat="1">
      <c r="B113" s="555"/>
      <c r="C113" s="556"/>
      <c r="N113" s="1220"/>
    </row>
    <row r="114" spans="2:14" s="264" customFormat="1">
      <c r="B114" s="555"/>
      <c r="C114" s="556"/>
      <c r="N114" s="1220"/>
    </row>
    <row r="115" spans="2:14" s="264" customFormat="1">
      <c r="B115" s="555"/>
      <c r="C115" s="556"/>
      <c r="N115" s="1220"/>
    </row>
    <row r="116" spans="2:14" s="264" customFormat="1">
      <c r="B116" s="555"/>
      <c r="C116" s="556"/>
      <c r="N116" s="1220"/>
    </row>
    <row r="117" spans="2:14" s="264" customFormat="1">
      <c r="B117" s="555"/>
      <c r="C117" s="556"/>
      <c r="N117" s="1220"/>
    </row>
    <row r="118" spans="2:14" s="264" customFormat="1">
      <c r="B118" s="555"/>
      <c r="C118" s="556"/>
      <c r="N118" s="1220"/>
    </row>
    <row r="119" spans="2:14" s="264" customFormat="1">
      <c r="B119" s="1285"/>
      <c r="C119" s="1285"/>
      <c r="N119" s="1220"/>
    </row>
    <row r="120" spans="2:14" s="264" customFormat="1">
      <c r="B120" s="555"/>
      <c r="C120" s="556"/>
      <c r="N120" s="1220"/>
    </row>
    <row r="121" spans="2:14" s="264" customFormat="1">
      <c r="B121" s="555"/>
      <c r="C121" s="556"/>
      <c r="N121" s="1220"/>
    </row>
    <row r="122" spans="2:14" s="264" customFormat="1">
      <c r="B122" s="555"/>
      <c r="C122" s="556"/>
      <c r="N122" s="1220"/>
    </row>
    <row r="123" spans="2:14" s="264" customFormat="1">
      <c r="B123" s="555"/>
      <c r="C123" s="556"/>
      <c r="N123" s="1220"/>
    </row>
    <row r="124" spans="2:14" s="264" customFormat="1">
      <c r="B124" s="555"/>
      <c r="C124" s="556"/>
      <c r="N124" s="1220"/>
    </row>
    <row r="125" spans="2:14" s="264" customFormat="1">
      <c r="B125" s="555"/>
      <c r="C125" s="556"/>
      <c r="N125" s="1220"/>
    </row>
    <row r="126" spans="2:14" s="264" customFormat="1">
      <c r="B126" s="1285"/>
      <c r="C126" s="1285"/>
      <c r="N126" s="1220"/>
    </row>
    <row r="127" spans="2:14" s="264" customFormat="1">
      <c r="B127" s="374"/>
      <c r="C127" s="373"/>
      <c r="N127" s="1220"/>
    </row>
    <row r="128" spans="2:14" s="264" customFormat="1">
      <c r="B128" s="374"/>
      <c r="C128" s="373"/>
      <c r="N128" s="1220"/>
    </row>
    <row r="129" spans="2:14" s="264" customFormat="1">
      <c r="B129" s="374"/>
      <c r="C129" s="373"/>
      <c r="N129" s="1220"/>
    </row>
    <row r="130" spans="2:14" s="264" customFormat="1" ht="16.5" thickBot="1">
      <c r="B130" s="374"/>
      <c r="C130" s="373"/>
      <c r="N130" s="1221"/>
    </row>
    <row r="131" spans="2:14" s="264" customFormat="1">
      <c r="B131" s="374"/>
      <c r="C131" s="373"/>
    </row>
    <row r="132" spans="2:14" ht="16.5" thickBot="1"/>
    <row r="133" spans="2:14" ht="24" thickBot="1">
      <c r="B133" s="1255" t="s">
        <v>1</v>
      </c>
      <c r="C133" s="1256"/>
      <c r="D133" s="1256"/>
      <c r="E133" s="1256"/>
      <c r="F133" s="1256"/>
      <c r="G133" s="1256"/>
      <c r="H133" s="1256"/>
      <c r="I133" s="1256"/>
      <c r="J133" s="1256"/>
      <c r="K133" s="1256"/>
      <c r="L133" s="1256"/>
      <c r="M133" s="1256"/>
      <c r="N133" s="1257"/>
    </row>
    <row r="134" spans="2:14">
      <c r="N134" s="1180" t="s">
        <v>744</v>
      </c>
    </row>
    <row r="135" spans="2:14">
      <c r="N135" s="1180"/>
    </row>
    <row r="136" spans="2:14" ht="18">
      <c r="E136" s="1254" t="s">
        <v>13</v>
      </c>
      <c r="F136" s="1254"/>
      <c r="G136" s="1254"/>
      <c r="H136" s="1254"/>
      <c r="I136" s="1254"/>
      <c r="J136" s="1254"/>
      <c r="K136" s="1254"/>
      <c r="L136" s="1254"/>
      <c r="M136" s="12"/>
      <c r="N136" s="1180"/>
    </row>
    <row r="137" spans="2:14">
      <c r="N137" s="1180"/>
    </row>
    <row r="138" spans="2:14" ht="15.75" customHeight="1">
      <c r="B138" s="1282" t="s">
        <v>776</v>
      </c>
      <c r="C138" s="1282"/>
      <c r="N138" s="1180"/>
    </row>
    <row r="139" spans="2:14">
      <c r="N139" s="1180"/>
    </row>
    <row r="140" spans="2:14">
      <c r="B140" s="14" t="s">
        <v>801</v>
      </c>
      <c r="N140" s="1180"/>
    </row>
    <row r="141" spans="2:14">
      <c r="N141" s="1180"/>
    </row>
    <row r="142" spans="2:14">
      <c r="N142" s="1180"/>
    </row>
    <row r="143" spans="2:14">
      <c r="N143" s="1180"/>
    </row>
    <row r="144" spans="2:14">
      <c r="N144" s="1180"/>
    </row>
    <row r="145" spans="14:14">
      <c r="N145" s="1180"/>
    </row>
    <row r="146" spans="14:14">
      <c r="N146" s="1180"/>
    </row>
    <row r="147" spans="14:14">
      <c r="N147" s="1180"/>
    </row>
    <row r="148" spans="14:14">
      <c r="N148" s="1180"/>
    </row>
    <row r="149" spans="14:14">
      <c r="N149" s="1180"/>
    </row>
    <row r="150" spans="14:14">
      <c r="N150" s="1180"/>
    </row>
    <row r="151" spans="14:14">
      <c r="N151" s="1180"/>
    </row>
    <row r="152" spans="14:14">
      <c r="N152" s="1180"/>
    </row>
    <row r="153" spans="14:14">
      <c r="N153" s="1180"/>
    </row>
    <row r="154" spans="14:14">
      <c r="N154" s="1180"/>
    </row>
    <row r="155" spans="14:14">
      <c r="N155" s="1180"/>
    </row>
    <row r="156" spans="14:14">
      <c r="N156" s="1180"/>
    </row>
    <row r="157" spans="14:14">
      <c r="N157" s="1180"/>
    </row>
    <row r="158" spans="14:14">
      <c r="N158" s="1180"/>
    </row>
    <row r="159" spans="14:14">
      <c r="N159" s="1180"/>
    </row>
    <row r="160" spans="14:14">
      <c r="N160" s="1180"/>
    </row>
    <row r="161" spans="2:14">
      <c r="N161" s="1180"/>
    </row>
    <row r="162" spans="2:14">
      <c r="N162" s="1180"/>
    </row>
    <row r="163" spans="2:14">
      <c r="N163" s="1180"/>
    </row>
    <row r="164" spans="2:14">
      <c r="N164" s="1180"/>
    </row>
    <row r="165" spans="2:14">
      <c r="N165" s="1180"/>
    </row>
    <row r="166" spans="2:14">
      <c r="N166" s="1180"/>
    </row>
    <row r="167" spans="2:14">
      <c r="N167" s="1180"/>
    </row>
    <row r="168" spans="2:14">
      <c r="N168" s="1180"/>
    </row>
    <row r="169" spans="2:14">
      <c r="N169" s="1180"/>
    </row>
    <row r="170" spans="2:14">
      <c r="N170" s="1180"/>
    </row>
    <row r="171" spans="2:14">
      <c r="N171" s="1180"/>
    </row>
    <row r="172" spans="2:14">
      <c r="N172" s="1180"/>
    </row>
    <row r="173" spans="2:14">
      <c r="N173" s="1180"/>
    </row>
    <row r="174" spans="2:14" ht="16.5" thickBot="1">
      <c r="N174" s="1181"/>
    </row>
    <row r="175" spans="2:14" ht="16.5" thickBot="1"/>
    <row r="176" spans="2:14" s="264" customFormat="1" ht="24" thickBot="1">
      <c r="B176" s="1276" t="s">
        <v>1</v>
      </c>
      <c r="C176" s="1277"/>
      <c r="D176" s="1277"/>
      <c r="E176" s="1277"/>
      <c r="F176" s="1277"/>
      <c r="G176" s="1277"/>
      <c r="H176" s="1277"/>
      <c r="I176" s="1277"/>
      <c r="J176" s="1277"/>
      <c r="K176" s="1277"/>
      <c r="L176" s="1277"/>
      <c r="M176" s="1277"/>
      <c r="N176" s="1278"/>
    </row>
    <row r="177" spans="2:14" s="264" customFormat="1">
      <c r="B177" s="545"/>
      <c r="C177" s="373"/>
      <c r="N177" s="1244" t="s">
        <v>745</v>
      </c>
    </row>
    <row r="178" spans="2:14" s="264" customFormat="1">
      <c r="B178" s="545"/>
      <c r="C178" s="373"/>
      <c r="N178" s="1244"/>
    </row>
    <row r="179" spans="2:14" s="264" customFormat="1" ht="18">
      <c r="B179" s="545"/>
      <c r="C179" s="373"/>
      <c r="E179" s="1254" t="s">
        <v>13</v>
      </c>
      <c r="F179" s="1254"/>
      <c r="G179" s="1254"/>
      <c r="H179" s="1254"/>
      <c r="I179" s="1254"/>
      <c r="J179" s="1254"/>
      <c r="K179" s="1254"/>
      <c r="L179" s="1254"/>
      <c r="M179" s="12"/>
      <c r="N179" s="1244"/>
    </row>
    <row r="180" spans="2:14" s="264" customFormat="1">
      <c r="B180" s="545"/>
      <c r="C180" s="373"/>
      <c r="N180" s="1244"/>
    </row>
    <row r="181" spans="2:14" s="264" customFormat="1" ht="15.75" customHeight="1">
      <c r="B181" s="1282" t="s">
        <v>776</v>
      </c>
      <c r="C181" s="1282"/>
      <c r="N181" s="1244"/>
    </row>
    <row r="182" spans="2:14" s="264" customFormat="1">
      <c r="B182" s="545"/>
      <c r="C182" s="373"/>
      <c r="N182" s="1244"/>
    </row>
    <row r="183" spans="2:14" s="264" customFormat="1" ht="15.75" customHeight="1">
      <c r="B183" s="1283" t="s">
        <v>1311</v>
      </c>
      <c r="C183" s="1283"/>
      <c r="D183" s="1283"/>
      <c r="E183" s="1283"/>
      <c r="F183" s="1283"/>
      <c r="G183" s="1283"/>
      <c r="H183" s="1283"/>
      <c r="I183" s="1283"/>
      <c r="J183" s="1283"/>
      <c r="K183" s="1283"/>
      <c r="N183" s="1244"/>
    </row>
    <row r="184" spans="2:14" s="264" customFormat="1" ht="15.75" customHeight="1">
      <c r="B184" s="1283"/>
      <c r="C184" s="1283"/>
      <c r="D184" s="1283"/>
      <c r="E184" s="1283"/>
      <c r="F184" s="1283"/>
      <c r="G184" s="1283"/>
      <c r="H184" s="1283"/>
      <c r="I184" s="1283"/>
      <c r="J184" s="1283"/>
      <c r="K184" s="1283"/>
      <c r="N184" s="1244"/>
    </row>
    <row r="185" spans="2:14" s="264" customFormat="1" ht="15.75" customHeight="1">
      <c r="B185" s="1283"/>
      <c r="C185" s="1283"/>
      <c r="D185" s="1283"/>
      <c r="E185" s="1283"/>
      <c r="F185" s="1283"/>
      <c r="G185" s="1283"/>
      <c r="H185" s="1283"/>
      <c r="I185" s="1283"/>
      <c r="J185" s="1283"/>
      <c r="K185" s="1283"/>
      <c r="N185" s="1244"/>
    </row>
    <row r="186" spans="2:14" s="264" customFormat="1">
      <c r="B186" s="545"/>
      <c r="C186" s="373"/>
      <c r="N186" s="1244"/>
    </row>
    <row r="187" spans="2:14" s="264" customFormat="1">
      <c r="B187" s="545"/>
      <c r="C187" s="373"/>
      <c r="N187" s="1244"/>
    </row>
    <row r="188" spans="2:14" s="264" customFormat="1">
      <c r="B188" s="545"/>
      <c r="C188" s="373"/>
      <c r="N188" s="1244"/>
    </row>
    <row r="189" spans="2:14" s="264" customFormat="1">
      <c r="B189" s="545"/>
      <c r="C189" s="373"/>
      <c r="N189" s="1244"/>
    </row>
    <row r="190" spans="2:14" s="264" customFormat="1">
      <c r="B190" s="557"/>
      <c r="C190" s="557"/>
      <c r="N190" s="1244"/>
    </row>
    <row r="191" spans="2:14" s="264" customFormat="1">
      <c r="B191" s="555"/>
      <c r="C191" s="556"/>
      <c r="N191" s="1244"/>
    </row>
    <row r="192" spans="2:14" s="264" customFormat="1">
      <c r="B192" s="555"/>
      <c r="C192" s="556"/>
      <c r="N192" s="1244"/>
    </row>
    <row r="193" spans="2:14" s="264" customFormat="1">
      <c r="B193" s="555"/>
      <c r="C193" s="556"/>
      <c r="N193" s="1244"/>
    </row>
    <row r="194" spans="2:14" s="264" customFormat="1">
      <c r="B194" s="555"/>
      <c r="C194" s="556"/>
      <c r="N194" s="1244"/>
    </row>
    <row r="195" spans="2:14" s="264" customFormat="1">
      <c r="B195" s="555"/>
      <c r="C195" s="556"/>
      <c r="N195" s="1244"/>
    </row>
    <row r="196" spans="2:14" s="264" customFormat="1">
      <c r="B196" s="555"/>
      <c r="C196" s="556"/>
      <c r="N196" s="1244"/>
    </row>
    <row r="197" spans="2:14" s="264" customFormat="1">
      <c r="B197" s="555"/>
      <c r="C197" s="556"/>
      <c r="N197" s="1244"/>
    </row>
    <row r="198" spans="2:14" s="264" customFormat="1">
      <c r="B198" s="557"/>
      <c r="C198" s="557"/>
      <c r="N198" s="1244"/>
    </row>
    <row r="199" spans="2:14" s="264" customFormat="1">
      <c r="B199" s="555"/>
      <c r="C199" s="556"/>
      <c r="N199" s="1244"/>
    </row>
    <row r="200" spans="2:14" s="264" customFormat="1">
      <c r="B200" s="555"/>
      <c r="C200" s="556"/>
      <c r="N200" s="1244"/>
    </row>
    <row r="201" spans="2:14" s="264" customFormat="1">
      <c r="B201" s="555"/>
      <c r="C201" s="556"/>
      <c r="N201" s="1244"/>
    </row>
    <row r="202" spans="2:14" s="264" customFormat="1">
      <c r="B202" s="555"/>
      <c r="C202" s="556"/>
      <c r="N202" s="1244"/>
    </row>
    <row r="203" spans="2:14" s="264" customFormat="1">
      <c r="B203" s="555"/>
      <c r="C203" s="556"/>
      <c r="N203" s="1244"/>
    </row>
    <row r="204" spans="2:14" s="264" customFormat="1">
      <c r="B204" s="555"/>
      <c r="C204" s="556"/>
      <c r="N204" s="1244"/>
    </row>
    <row r="205" spans="2:14" s="264" customFormat="1">
      <c r="B205" s="555"/>
      <c r="C205" s="556"/>
      <c r="N205" s="1244"/>
    </row>
    <row r="206" spans="2:14" s="264" customFormat="1">
      <c r="B206" s="557"/>
      <c r="C206" s="557"/>
      <c r="N206" s="1244"/>
    </row>
    <row r="207" spans="2:14" s="264" customFormat="1">
      <c r="B207" s="555"/>
      <c r="C207" s="556"/>
      <c r="N207" s="1244"/>
    </row>
    <row r="208" spans="2:14" s="264" customFormat="1">
      <c r="B208" s="555"/>
      <c r="C208" s="556"/>
      <c r="N208" s="1244"/>
    </row>
    <row r="209" spans="2:14" s="264" customFormat="1">
      <c r="B209" s="555"/>
      <c r="C209" s="556"/>
      <c r="N209" s="1244"/>
    </row>
    <row r="210" spans="2:14" s="264" customFormat="1">
      <c r="B210" s="555"/>
      <c r="C210" s="556"/>
      <c r="N210" s="1244"/>
    </row>
    <row r="211" spans="2:14" s="264" customFormat="1">
      <c r="B211" s="555"/>
      <c r="C211" s="556"/>
      <c r="N211" s="1244"/>
    </row>
    <row r="212" spans="2:14" s="264" customFormat="1">
      <c r="B212" s="555"/>
      <c r="C212" s="556"/>
      <c r="N212" s="1244"/>
    </row>
    <row r="213" spans="2:14" s="264" customFormat="1">
      <c r="B213" s="557"/>
      <c r="C213" s="557"/>
      <c r="N213" s="1244"/>
    </row>
    <row r="214" spans="2:14" s="264" customFormat="1">
      <c r="B214" s="545"/>
      <c r="C214" s="373"/>
      <c r="N214" s="1244"/>
    </row>
    <row r="215" spans="2:14" s="264" customFormat="1">
      <c r="B215" s="545"/>
      <c r="C215" s="373"/>
      <c r="N215" s="1244"/>
    </row>
    <row r="216" spans="2:14" s="264" customFormat="1">
      <c r="B216" s="545"/>
      <c r="C216" s="373"/>
      <c r="N216" s="1244"/>
    </row>
    <row r="217" spans="2:14" s="264" customFormat="1" ht="16.5" thickBot="1">
      <c r="B217" s="545"/>
      <c r="C217" s="373"/>
      <c r="N217" s="1245"/>
    </row>
    <row r="218" spans="2:14" ht="16.5" thickBot="1"/>
    <row r="219" spans="2:14" ht="24" thickBot="1">
      <c r="B219" s="1267" t="s">
        <v>1</v>
      </c>
      <c r="C219" s="1268"/>
      <c r="D219" s="1268"/>
      <c r="E219" s="1268"/>
      <c r="F219" s="1268"/>
      <c r="G219" s="1268"/>
      <c r="H219" s="1268"/>
      <c r="I219" s="1268"/>
      <c r="J219" s="1268"/>
      <c r="K219" s="1268"/>
      <c r="L219" s="1268"/>
      <c r="M219" s="1268"/>
      <c r="N219" s="1269"/>
    </row>
    <row r="220" spans="2:14">
      <c r="N220" s="1078" t="s">
        <v>746</v>
      </c>
    </row>
    <row r="221" spans="2:14">
      <c r="N221" s="1078"/>
    </row>
    <row r="222" spans="2:14" ht="18">
      <c r="E222" s="1254" t="s">
        <v>13</v>
      </c>
      <c r="F222" s="1254"/>
      <c r="G222" s="1254"/>
      <c r="H222" s="1254"/>
      <c r="I222" s="1254"/>
      <c r="J222" s="1254"/>
      <c r="K222" s="1254"/>
      <c r="L222" s="1254"/>
      <c r="M222" s="12"/>
      <c r="N222" s="1078"/>
    </row>
    <row r="223" spans="2:14">
      <c r="N223" s="1078"/>
    </row>
    <row r="224" spans="2:14" ht="15.75" customHeight="1">
      <c r="B224" s="1282" t="s">
        <v>776</v>
      </c>
      <c r="C224" s="1282"/>
      <c r="N224" s="1078"/>
    </row>
    <row r="225" spans="2:14">
      <c r="N225" s="1078"/>
    </row>
    <row r="226" spans="2:14">
      <c r="B226" s="14" t="s">
        <v>1312</v>
      </c>
      <c r="D226" s="10" t="s">
        <v>1313</v>
      </c>
      <c r="N226" s="1078"/>
    </row>
    <row r="227" spans="2:14">
      <c r="D227" s="10" t="s">
        <v>1314</v>
      </c>
      <c r="N227" s="1078"/>
    </row>
    <row r="228" spans="2:14">
      <c r="D228" s="10" t="s">
        <v>1315</v>
      </c>
      <c r="N228" s="1078"/>
    </row>
    <row r="229" spans="2:14">
      <c r="N229" s="1078"/>
    </row>
    <row r="230" spans="2:14">
      <c r="N230" s="1078"/>
    </row>
    <row r="231" spans="2:14">
      <c r="B231" s="555"/>
      <c r="C231" s="556"/>
      <c r="N231" s="1078"/>
    </row>
    <row r="232" spans="2:14">
      <c r="B232" s="555"/>
      <c r="C232" s="556"/>
      <c r="N232" s="1078"/>
    </row>
    <row r="233" spans="2:14">
      <c r="B233" s="557"/>
      <c r="C233" s="557"/>
      <c r="N233" s="1078"/>
    </row>
    <row r="234" spans="2:14">
      <c r="B234" s="555"/>
      <c r="C234" s="556"/>
      <c r="N234" s="1078"/>
    </row>
    <row r="235" spans="2:14">
      <c r="B235" s="555"/>
      <c r="C235" s="556"/>
      <c r="N235" s="1078"/>
    </row>
    <row r="236" spans="2:14">
      <c r="B236" s="555"/>
      <c r="C236" s="556"/>
      <c r="N236" s="1078"/>
    </row>
    <row r="237" spans="2:14">
      <c r="B237" s="555"/>
      <c r="C237" s="556"/>
      <c r="N237" s="1078"/>
    </row>
    <row r="238" spans="2:14">
      <c r="B238" s="555"/>
      <c r="C238" s="556"/>
      <c r="N238" s="1078"/>
    </row>
    <row r="239" spans="2:14">
      <c r="B239" s="555"/>
      <c r="C239" s="556"/>
      <c r="N239" s="1078"/>
    </row>
    <row r="240" spans="2:14">
      <c r="B240" s="555"/>
      <c r="C240" s="556"/>
      <c r="N240" s="1078"/>
    </row>
    <row r="241" spans="2:14">
      <c r="B241" s="557"/>
      <c r="C241" s="557"/>
      <c r="N241" s="1078"/>
    </row>
    <row r="242" spans="2:14">
      <c r="B242" s="555"/>
      <c r="C242" s="556"/>
      <c r="N242" s="1078"/>
    </row>
    <row r="243" spans="2:14">
      <c r="B243" s="555"/>
      <c r="C243" s="556"/>
      <c r="N243" s="1078"/>
    </row>
    <row r="244" spans="2:14">
      <c r="B244" s="555"/>
      <c r="C244" s="556"/>
      <c r="N244" s="1078"/>
    </row>
    <row r="245" spans="2:14">
      <c r="B245" s="555"/>
      <c r="C245" s="556"/>
      <c r="N245" s="1078"/>
    </row>
    <row r="246" spans="2:14">
      <c r="B246" s="555"/>
      <c r="C246" s="556"/>
      <c r="N246" s="1078"/>
    </row>
    <row r="247" spans="2:14">
      <c r="B247" s="555"/>
      <c r="C247" s="556"/>
      <c r="N247" s="1078"/>
    </row>
    <row r="248" spans="2:14">
      <c r="B248" s="555"/>
      <c r="C248" s="556"/>
      <c r="N248" s="1078"/>
    </row>
    <row r="249" spans="2:14">
      <c r="B249" s="557"/>
      <c r="C249" s="557"/>
      <c r="N249" s="1078"/>
    </row>
    <row r="250" spans="2:14">
      <c r="B250" s="555"/>
      <c r="C250" s="556"/>
      <c r="N250" s="1078"/>
    </row>
    <row r="251" spans="2:14">
      <c r="B251" s="555"/>
      <c r="C251" s="556"/>
      <c r="N251" s="1078"/>
    </row>
    <row r="252" spans="2:14">
      <c r="B252" s="555"/>
      <c r="C252" s="556"/>
      <c r="N252" s="1078"/>
    </row>
    <row r="253" spans="2:14">
      <c r="B253" s="555"/>
      <c r="C253" s="556"/>
      <c r="N253" s="1078"/>
    </row>
    <row r="254" spans="2:14">
      <c r="B254" s="555"/>
      <c r="C254" s="556"/>
      <c r="N254" s="1078"/>
    </row>
    <row r="255" spans="2:14">
      <c r="B255" s="555"/>
      <c r="C255" s="556"/>
      <c r="N255" s="1078"/>
    </row>
    <row r="256" spans="2:14">
      <c r="B256" s="557"/>
      <c r="C256" s="557"/>
      <c r="N256" s="1078"/>
    </row>
    <row r="257" spans="2:14">
      <c r="B257" s="555"/>
      <c r="C257" s="556"/>
      <c r="N257" s="1078"/>
    </row>
    <row r="258" spans="2:14">
      <c r="N258" s="1078"/>
    </row>
    <row r="259" spans="2:14">
      <c r="N259" s="1078"/>
    </row>
    <row r="260" spans="2:14" ht="16.5" thickBot="1">
      <c r="N260" s="1079"/>
    </row>
    <row r="262" spans="2:14" ht="16.5" thickBot="1"/>
    <row r="263" spans="2:14" ht="24" thickBot="1">
      <c r="B263" s="1270" t="s">
        <v>1</v>
      </c>
      <c r="C263" s="1271"/>
      <c r="D263" s="1271"/>
      <c r="E263" s="1271"/>
      <c r="F263" s="1271"/>
      <c r="G263" s="1271"/>
      <c r="H263" s="1271"/>
      <c r="I263" s="1271"/>
      <c r="J263" s="1271"/>
      <c r="K263" s="1271"/>
      <c r="L263" s="1271"/>
      <c r="M263" s="1271"/>
      <c r="N263" s="1272"/>
    </row>
    <row r="264" spans="2:14">
      <c r="N264" s="1141" t="s">
        <v>937</v>
      </c>
    </row>
    <row r="265" spans="2:14">
      <c r="N265" s="1141"/>
    </row>
    <row r="266" spans="2:14" ht="18">
      <c r="E266" s="1254" t="s">
        <v>13</v>
      </c>
      <c r="F266" s="1254"/>
      <c r="G266" s="1254"/>
      <c r="H266" s="1254"/>
      <c r="I266" s="1254"/>
      <c r="J266" s="1254"/>
      <c r="K266" s="1254"/>
      <c r="L266" s="1254"/>
      <c r="M266" s="12"/>
      <c r="N266" s="1141"/>
    </row>
    <row r="267" spans="2:14">
      <c r="N267" s="1141"/>
    </row>
    <row r="268" spans="2:14" ht="15.75" customHeight="1">
      <c r="B268" s="1282" t="s">
        <v>776</v>
      </c>
      <c r="C268" s="1282"/>
      <c r="N268" s="1141"/>
    </row>
    <row r="269" spans="2:14">
      <c r="N269" s="1141"/>
    </row>
    <row r="270" spans="2:14">
      <c r="B270" s="14" t="s">
        <v>1316</v>
      </c>
      <c r="N270" s="1141"/>
    </row>
    <row r="271" spans="2:14">
      <c r="N271" s="1141"/>
    </row>
    <row r="272" spans="2:14">
      <c r="N272" s="1141"/>
    </row>
    <row r="273" spans="1:14">
      <c r="N273" s="1141"/>
    </row>
    <row r="274" spans="1:14">
      <c r="N274" s="1141"/>
    </row>
    <row r="275" spans="1:14">
      <c r="N275" s="1141"/>
    </row>
    <row r="276" spans="1:14">
      <c r="A276" s="274"/>
      <c r="B276" s="555"/>
      <c r="C276" s="556"/>
      <c r="N276" s="1141"/>
    </row>
    <row r="277" spans="1:14">
      <c r="A277" s="274"/>
      <c r="B277" s="557"/>
      <c r="C277" s="557"/>
      <c r="N277" s="1141"/>
    </row>
    <row r="278" spans="1:14">
      <c r="A278" s="274"/>
      <c r="B278" s="555"/>
      <c r="C278" s="556"/>
      <c r="N278" s="1141"/>
    </row>
    <row r="279" spans="1:14">
      <c r="A279" s="274"/>
      <c r="B279" s="555"/>
      <c r="C279" s="556"/>
      <c r="N279" s="1141"/>
    </row>
    <row r="280" spans="1:14">
      <c r="A280" s="274"/>
      <c r="B280" s="555"/>
      <c r="C280" s="556"/>
      <c r="N280" s="1141"/>
    </row>
    <row r="281" spans="1:14">
      <c r="A281" s="274"/>
      <c r="B281" s="555"/>
      <c r="C281" s="556"/>
      <c r="N281" s="1141"/>
    </row>
    <row r="282" spans="1:14">
      <c r="A282" s="274"/>
      <c r="B282" s="555"/>
      <c r="C282" s="556"/>
      <c r="N282" s="1141"/>
    </row>
    <row r="283" spans="1:14">
      <c r="A283" s="274"/>
      <c r="B283" s="555"/>
      <c r="C283" s="556"/>
      <c r="N283" s="1141"/>
    </row>
    <row r="284" spans="1:14">
      <c r="A284" s="274"/>
      <c r="B284" s="555"/>
      <c r="C284" s="556"/>
      <c r="N284" s="1141"/>
    </row>
    <row r="285" spans="1:14">
      <c r="A285" s="274"/>
      <c r="B285" s="557"/>
      <c r="C285" s="557"/>
      <c r="N285" s="1141"/>
    </row>
    <row r="286" spans="1:14">
      <c r="A286" s="274"/>
      <c r="B286" s="555"/>
      <c r="C286" s="556"/>
      <c r="N286" s="1141"/>
    </row>
    <row r="287" spans="1:14">
      <c r="A287" s="274"/>
      <c r="B287" s="555"/>
      <c r="C287" s="556"/>
      <c r="N287" s="1141"/>
    </row>
    <row r="288" spans="1:14">
      <c r="A288" s="274"/>
      <c r="B288" s="555"/>
      <c r="C288" s="556"/>
      <c r="N288" s="1141"/>
    </row>
    <row r="289" spans="1:14">
      <c r="A289" s="274"/>
      <c r="B289" s="555"/>
      <c r="C289" s="556"/>
      <c r="N289" s="1141"/>
    </row>
    <row r="290" spans="1:14">
      <c r="A290" s="274"/>
      <c r="B290" s="555"/>
      <c r="C290" s="556"/>
      <c r="N290" s="1141"/>
    </row>
    <row r="291" spans="1:14">
      <c r="A291" s="274"/>
      <c r="B291" s="555"/>
      <c r="C291" s="556"/>
      <c r="N291" s="1141"/>
    </row>
    <row r="292" spans="1:14">
      <c r="A292" s="274"/>
      <c r="B292" s="555"/>
      <c r="C292" s="556"/>
      <c r="N292" s="1141"/>
    </row>
    <row r="293" spans="1:14">
      <c r="A293" s="274"/>
      <c r="B293" s="557"/>
      <c r="C293" s="557"/>
      <c r="N293" s="1141"/>
    </row>
    <row r="294" spans="1:14">
      <c r="A294" s="274"/>
      <c r="B294" s="555"/>
      <c r="C294" s="556"/>
      <c r="N294" s="1141"/>
    </row>
    <row r="295" spans="1:14">
      <c r="A295" s="274"/>
      <c r="B295" s="555"/>
      <c r="C295" s="556"/>
      <c r="N295" s="1141"/>
    </row>
    <row r="296" spans="1:14">
      <c r="A296" s="274"/>
      <c r="B296" s="555"/>
      <c r="C296" s="556"/>
      <c r="N296" s="1141"/>
    </row>
    <row r="297" spans="1:14">
      <c r="A297" s="274"/>
      <c r="B297" s="555"/>
      <c r="C297" s="556"/>
      <c r="N297" s="1141"/>
    </row>
    <row r="298" spans="1:14">
      <c r="A298" s="274"/>
      <c r="B298" s="555"/>
      <c r="C298" s="556"/>
      <c r="N298" s="1141"/>
    </row>
    <row r="299" spans="1:14">
      <c r="A299" s="274"/>
      <c r="B299" s="555"/>
      <c r="C299" s="556"/>
      <c r="N299" s="1141"/>
    </row>
    <row r="300" spans="1:14">
      <c r="A300" s="274"/>
      <c r="B300" s="557"/>
      <c r="C300" s="557"/>
      <c r="N300" s="1141"/>
    </row>
    <row r="301" spans="1:14">
      <c r="A301" s="274"/>
      <c r="B301" s="555"/>
      <c r="C301" s="556"/>
      <c r="N301" s="1141"/>
    </row>
    <row r="302" spans="1:14">
      <c r="N302" s="1141"/>
    </row>
    <row r="303" spans="1:14">
      <c r="N303" s="1141"/>
    </row>
    <row r="304" spans="1:14" ht="16.5" thickBot="1">
      <c r="N304" s="1142"/>
    </row>
    <row r="306" spans="2:14" ht="16.5" thickBot="1"/>
    <row r="307" spans="2:14" ht="24" thickBot="1">
      <c r="B307" s="1251" t="s">
        <v>1</v>
      </c>
      <c r="C307" s="1252"/>
      <c r="D307" s="1252"/>
      <c r="E307" s="1252"/>
      <c r="F307" s="1252"/>
      <c r="G307" s="1252"/>
      <c r="H307" s="1252"/>
      <c r="I307" s="1252"/>
      <c r="J307" s="1252"/>
      <c r="K307" s="1252"/>
      <c r="L307" s="1252"/>
      <c r="M307" s="1252"/>
      <c r="N307" s="1253"/>
    </row>
    <row r="308" spans="2:14">
      <c r="N308" s="1106" t="s">
        <v>938</v>
      </c>
    </row>
    <row r="309" spans="2:14">
      <c r="N309" s="1106"/>
    </row>
    <row r="310" spans="2:14" ht="18">
      <c r="E310" s="1254" t="s">
        <v>13</v>
      </c>
      <c r="F310" s="1254"/>
      <c r="G310" s="1254"/>
      <c r="H310" s="1254"/>
      <c r="I310" s="1254"/>
      <c r="J310" s="1254"/>
      <c r="K310" s="1254"/>
      <c r="L310" s="1254"/>
      <c r="M310" s="12"/>
      <c r="N310" s="1106"/>
    </row>
    <row r="311" spans="2:14">
      <c r="N311" s="1106"/>
    </row>
    <row r="312" spans="2:14" ht="15.75" customHeight="1">
      <c r="B312" s="1282" t="s">
        <v>776</v>
      </c>
      <c r="C312" s="1282"/>
      <c r="N312" s="1106"/>
    </row>
    <row r="313" spans="2:14">
      <c r="B313" s="14" t="s">
        <v>1336</v>
      </c>
      <c r="N313" s="1106"/>
    </row>
    <row r="314" spans="2:14">
      <c r="B314" s="14" t="s">
        <v>1337</v>
      </c>
      <c r="C314" s="188" t="s">
        <v>1338</v>
      </c>
      <c r="D314" s="10" t="s">
        <v>1339</v>
      </c>
      <c r="N314" s="1106"/>
    </row>
    <row r="315" spans="2:14">
      <c r="N315" s="1106"/>
    </row>
    <row r="316" spans="2:14">
      <c r="N316" s="1106"/>
    </row>
    <row r="317" spans="2:14">
      <c r="N317" s="1106"/>
    </row>
    <row r="318" spans="2:14">
      <c r="N318" s="1106"/>
    </row>
    <row r="319" spans="2:14">
      <c r="N319" s="1106"/>
    </row>
    <row r="320" spans="2:14">
      <c r="B320" s="555"/>
      <c r="C320" s="556"/>
      <c r="N320" s="1106"/>
    </row>
    <row r="321" spans="2:14">
      <c r="B321" s="557"/>
      <c r="C321" s="557"/>
      <c r="N321" s="1106"/>
    </row>
    <row r="322" spans="2:14">
      <c r="B322" s="555"/>
      <c r="C322" s="556"/>
      <c r="N322" s="1106"/>
    </row>
    <row r="323" spans="2:14">
      <c r="B323" s="555"/>
      <c r="C323" s="556"/>
      <c r="N323" s="1106"/>
    </row>
    <row r="324" spans="2:14">
      <c r="B324" s="555"/>
      <c r="C324" s="556"/>
      <c r="N324" s="1106"/>
    </row>
    <row r="325" spans="2:14">
      <c r="B325" s="555"/>
      <c r="C325" s="556"/>
      <c r="N325" s="1106"/>
    </row>
    <row r="326" spans="2:14">
      <c r="B326" s="555"/>
      <c r="C326" s="556"/>
      <c r="N326" s="1106"/>
    </row>
    <row r="327" spans="2:14">
      <c r="B327" s="555"/>
      <c r="C327" s="556"/>
      <c r="N327" s="1106"/>
    </row>
    <row r="328" spans="2:14">
      <c r="B328" s="555"/>
      <c r="C328" s="556"/>
      <c r="N328" s="1106"/>
    </row>
    <row r="329" spans="2:14">
      <c r="B329" s="557"/>
      <c r="C329" s="557"/>
      <c r="N329" s="1106"/>
    </row>
    <row r="330" spans="2:14">
      <c r="B330" s="555"/>
      <c r="C330" s="556"/>
      <c r="N330" s="1106"/>
    </row>
    <row r="331" spans="2:14">
      <c r="B331" s="555"/>
      <c r="C331" s="556"/>
      <c r="N331" s="1106"/>
    </row>
    <row r="332" spans="2:14">
      <c r="B332" s="555"/>
      <c r="C332" s="556"/>
      <c r="N332" s="1106"/>
    </row>
    <row r="333" spans="2:14">
      <c r="B333" s="555"/>
      <c r="C333" s="556"/>
      <c r="N333" s="1106"/>
    </row>
    <row r="334" spans="2:14">
      <c r="B334" s="555"/>
      <c r="C334" s="556"/>
      <c r="N334" s="1106"/>
    </row>
    <row r="335" spans="2:14">
      <c r="B335" s="555"/>
      <c r="C335" s="556"/>
      <c r="N335" s="1106"/>
    </row>
    <row r="336" spans="2:14">
      <c r="B336" s="555"/>
      <c r="C336" s="556"/>
      <c r="N336" s="1106"/>
    </row>
    <row r="337" spans="2:14">
      <c r="B337" s="557"/>
      <c r="C337" s="557"/>
      <c r="N337" s="1106"/>
    </row>
    <row r="338" spans="2:14">
      <c r="B338" s="555"/>
      <c r="C338" s="556"/>
      <c r="N338" s="1106"/>
    </row>
    <row r="339" spans="2:14">
      <c r="B339" s="555"/>
      <c r="C339" s="556"/>
      <c r="N339" s="1106"/>
    </row>
    <row r="340" spans="2:14">
      <c r="B340" s="555"/>
      <c r="C340" s="556"/>
      <c r="N340" s="1106"/>
    </row>
    <row r="341" spans="2:14">
      <c r="B341" s="555"/>
      <c r="C341" s="556"/>
      <c r="N341" s="1106"/>
    </row>
    <row r="342" spans="2:14">
      <c r="B342" s="555"/>
      <c r="C342" s="556"/>
      <c r="N342" s="1106"/>
    </row>
    <row r="343" spans="2:14">
      <c r="B343" s="555"/>
      <c r="C343" s="556"/>
      <c r="N343" s="1106"/>
    </row>
    <row r="344" spans="2:14">
      <c r="B344" s="557"/>
      <c r="C344" s="557"/>
      <c r="N344" s="1106"/>
    </row>
    <row r="345" spans="2:14">
      <c r="N345" s="1106"/>
    </row>
    <row r="346" spans="2:14">
      <c r="N346" s="1106"/>
    </row>
    <row r="347" spans="2:14">
      <c r="N347" s="1106"/>
    </row>
    <row r="348" spans="2:14" ht="16.5" thickBot="1">
      <c r="N348" s="1107"/>
    </row>
    <row r="349" spans="2:14" ht="16.5" thickBot="1"/>
    <row r="350" spans="2:14" s="264" customFormat="1" ht="24" thickBot="1">
      <c r="B350" s="1248" t="s">
        <v>1</v>
      </c>
      <c r="C350" s="1249"/>
      <c r="D350" s="1249"/>
      <c r="E350" s="1249"/>
      <c r="F350" s="1249"/>
      <c r="G350" s="1249"/>
      <c r="H350" s="1249"/>
      <c r="I350" s="1249"/>
      <c r="J350" s="1249"/>
      <c r="K350" s="1249"/>
      <c r="L350" s="1249"/>
      <c r="M350" s="1249"/>
      <c r="N350" s="1250"/>
    </row>
    <row r="351" spans="2:14" s="264" customFormat="1">
      <c r="B351" s="374"/>
      <c r="C351" s="373"/>
      <c r="N351" s="1229" t="s">
        <v>997</v>
      </c>
    </row>
    <row r="352" spans="2:14" s="264" customFormat="1">
      <c r="B352" s="374"/>
      <c r="C352" s="373"/>
      <c r="N352" s="1229"/>
    </row>
    <row r="353" spans="2:14" s="264" customFormat="1" ht="18">
      <c r="B353" s="374"/>
      <c r="C353" s="373"/>
      <c r="E353" s="1254" t="s">
        <v>13</v>
      </c>
      <c r="F353" s="1254"/>
      <c r="G353" s="1254"/>
      <c r="H353" s="1254"/>
      <c r="I353" s="1254"/>
      <c r="J353" s="1254"/>
      <c r="K353" s="1254"/>
      <c r="L353" s="1254"/>
      <c r="M353" s="12"/>
      <c r="N353" s="1229"/>
    </row>
    <row r="354" spans="2:14" s="264" customFormat="1">
      <c r="B354" s="374"/>
      <c r="C354" s="373"/>
      <c r="N354" s="1229"/>
    </row>
    <row r="355" spans="2:14" s="264" customFormat="1" ht="15.75" customHeight="1">
      <c r="B355" s="1282" t="s">
        <v>776</v>
      </c>
      <c r="C355" s="1282"/>
      <c r="N355" s="1229"/>
    </row>
    <row r="356" spans="2:14" s="264" customFormat="1">
      <c r="B356" s="374" t="s">
        <v>1341</v>
      </c>
      <c r="C356" s="373"/>
      <c r="N356" s="1229"/>
    </row>
    <row r="357" spans="2:14" s="264" customFormat="1">
      <c r="B357" s="374" t="s">
        <v>1377</v>
      </c>
      <c r="C357" s="373"/>
      <c r="N357" s="1229"/>
    </row>
    <row r="358" spans="2:14" s="264" customFormat="1">
      <c r="B358" s="374" t="s">
        <v>1378</v>
      </c>
      <c r="C358" s="373"/>
      <c r="N358" s="1229"/>
    </row>
    <row r="359" spans="2:14" s="264" customFormat="1">
      <c r="B359" s="374" t="s">
        <v>1379</v>
      </c>
      <c r="C359" s="373"/>
      <c r="N359" s="1229"/>
    </row>
    <row r="360" spans="2:14" s="264" customFormat="1">
      <c r="B360" s="590" t="s">
        <v>1386</v>
      </c>
      <c r="C360" s="373"/>
      <c r="N360" s="1229"/>
    </row>
    <row r="361" spans="2:14" s="264" customFormat="1">
      <c r="B361" s="374" t="s">
        <v>1381</v>
      </c>
      <c r="C361" s="373"/>
      <c r="N361" s="1229"/>
    </row>
    <row r="362" spans="2:14" s="264" customFormat="1" ht="15">
      <c r="C362" s="373"/>
      <c r="N362" s="1229"/>
    </row>
    <row r="363" spans="2:14" s="264" customFormat="1">
      <c r="B363" s="374" t="s">
        <v>1380</v>
      </c>
      <c r="C363" s="556"/>
      <c r="N363" s="1229"/>
    </row>
    <row r="364" spans="2:14" s="264" customFormat="1">
      <c r="B364" s="555" t="s">
        <v>1382</v>
      </c>
      <c r="C364" s="556"/>
      <c r="N364" s="1229"/>
    </row>
    <row r="365" spans="2:14" s="375" customFormat="1" ht="29.25" customHeight="1">
      <c r="B365" s="1305" t="s">
        <v>1383</v>
      </c>
      <c r="C365" s="1305"/>
      <c r="D365" s="1305"/>
      <c r="E365" s="1305"/>
      <c r="F365" s="1305"/>
      <c r="G365" s="1305"/>
      <c r="H365" s="1305"/>
      <c r="I365" s="1305"/>
      <c r="J365" s="1305"/>
      <c r="K365" s="1305"/>
      <c r="L365" s="1305"/>
      <c r="M365" s="1306"/>
      <c r="N365" s="1229"/>
    </row>
    <row r="366" spans="2:14" s="264" customFormat="1">
      <c r="B366" s="555"/>
      <c r="C366" s="556"/>
      <c r="N366" s="1229"/>
    </row>
    <row r="367" spans="2:14" s="264" customFormat="1">
      <c r="B367" s="555" t="s">
        <v>1381</v>
      </c>
      <c r="C367" s="556"/>
      <c r="N367" s="1229"/>
    </row>
    <row r="368" spans="2:14" s="264" customFormat="1" ht="15">
      <c r="B368" s="589" t="s">
        <v>1385</v>
      </c>
      <c r="C368" s="556"/>
      <c r="N368" s="1229"/>
    </row>
    <row r="369" spans="2:14" s="264" customFormat="1" ht="15">
      <c r="B369" s="589" t="s">
        <v>1384</v>
      </c>
      <c r="C369" s="556"/>
      <c r="N369" s="1229"/>
    </row>
    <row r="370" spans="2:14" s="264" customFormat="1">
      <c r="B370" s="555"/>
      <c r="C370" s="556"/>
      <c r="N370" s="1229"/>
    </row>
    <row r="371" spans="2:14" s="264" customFormat="1">
      <c r="B371" s="555"/>
      <c r="C371" s="556"/>
      <c r="N371" s="1229"/>
    </row>
    <row r="372" spans="2:14" s="264" customFormat="1">
      <c r="B372" s="555"/>
      <c r="C372" s="556"/>
      <c r="N372" s="1229"/>
    </row>
    <row r="373" spans="2:14" s="264" customFormat="1">
      <c r="B373" s="557"/>
      <c r="C373" s="557"/>
      <c r="N373" s="1229"/>
    </row>
    <row r="374" spans="2:14" s="264" customFormat="1">
      <c r="B374" s="555"/>
      <c r="C374" s="556"/>
      <c r="N374" s="1229"/>
    </row>
    <row r="375" spans="2:14" s="264" customFormat="1">
      <c r="B375" s="555"/>
      <c r="C375" s="556"/>
      <c r="N375" s="1229"/>
    </row>
    <row r="376" spans="2:14" s="264" customFormat="1">
      <c r="B376" s="555"/>
      <c r="C376" s="556"/>
      <c r="N376" s="1229"/>
    </row>
    <row r="377" spans="2:14" s="264" customFormat="1">
      <c r="B377" s="555"/>
      <c r="C377" s="556"/>
      <c r="N377" s="1229"/>
    </row>
    <row r="378" spans="2:14" s="264" customFormat="1">
      <c r="B378" s="555"/>
      <c r="C378" s="556"/>
      <c r="N378" s="1229"/>
    </row>
    <row r="379" spans="2:14" s="264" customFormat="1">
      <c r="B379" s="555"/>
      <c r="C379" s="556"/>
      <c r="N379" s="1229"/>
    </row>
    <row r="380" spans="2:14" s="264" customFormat="1">
      <c r="B380" s="555"/>
      <c r="C380" s="556"/>
      <c r="N380" s="1229"/>
    </row>
    <row r="381" spans="2:14" s="264" customFormat="1">
      <c r="B381" s="557"/>
      <c r="C381" s="557"/>
      <c r="N381" s="1229"/>
    </row>
    <row r="382" spans="2:14" s="264" customFormat="1">
      <c r="B382" s="555"/>
      <c r="C382" s="556"/>
      <c r="N382" s="1229"/>
    </row>
    <row r="383" spans="2:14" s="264" customFormat="1">
      <c r="B383" s="555"/>
      <c r="C383" s="556"/>
      <c r="N383" s="1229"/>
    </row>
    <row r="384" spans="2:14" s="264" customFormat="1">
      <c r="B384" s="555"/>
      <c r="C384" s="556"/>
      <c r="N384" s="1229"/>
    </row>
    <row r="385" spans="2:14" s="264" customFormat="1">
      <c r="B385" s="555"/>
      <c r="C385" s="556"/>
      <c r="N385" s="1229"/>
    </row>
    <row r="386" spans="2:14" s="264" customFormat="1">
      <c r="B386" s="555"/>
      <c r="C386" s="556"/>
      <c r="N386" s="1229"/>
    </row>
    <row r="387" spans="2:14" s="264" customFormat="1">
      <c r="B387" s="555"/>
      <c r="C387" s="556"/>
      <c r="N387" s="1229"/>
    </row>
    <row r="388" spans="2:14" s="264" customFormat="1">
      <c r="B388" s="557"/>
      <c r="C388" s="557"/>
      <c r="N388" s="1229"/>
    </row>
    <row r="389" spans="2:14" s="264" customFormat="1">
      <c r="B389" s="374"/>
      <c r="C389" s="373"/>
      <c r="N389" s="1229"/>
    </row>
    <row r="390" spans="2:14" s="264" customFormat="1">
      <c r="B390" s="374"/>
      <c r="C390" s="373"/>
      <c r="N390" s="1229"/>
    </row>
    <row r="391" spans="2:14" s="264" customFormat="1">
      <c r="B391" s="374"/>
      <c r="C391" s="373"/>
      <c r="N391" s="1229"/>
    </row>
    <row r="392" spans="2:14" s="264" customFormat="1" ht="16.5" thickBot="1">
      <c r="B392" s="374"/>
      <c r="C392" s="373"/>
      <c r="N392" s="1230"/>
    </row>
    <row r="393" spans="2:14" ht="16.5" thickBot="1"/>
    <row r="394" spans="2:14" s="264" customFormat="1" ht="24" thickBot="1">
      <c r="B394" s="1273" t="s">
        <v>1</v>
      </c>
      <c r="C394" s="1274"/>
      <c r="D394" s="1274"/>
      <c r="E394" s="1274"/>
      <c r="F394" s="1274"/>
      <c r="G394" s="1274"/>
      <c r="H394" s="1274"/>
      <c r="I394" s="1274"/>
      <c r="J394" s="1274"/>
      <c r="K394" s="1274"/>
      <c r="L394" s="1274"/>
      <c r="M394" s="1274"/>
      <c r="N394" s="1275"/>
    </row>
    <row r="395" spans="2:14" s="264" customFormat="1">
      <c r="B395" s="374"/>
      <c r="C395" s="373"/>
      <c r="N395" s="1238" t="s">
        <v>1300</v>
      </c>
    </row>
    <row r="396" spans="2:14" s="264" customFormat="1">
      <c r="B396" s="374"/>
      <c r="C396" s="373"/>
      <c r="N396" s="1238"/>
    </row>
    <row r="397" spans="2:14" s="264" customFormat="1" ht="18">
      <c r="B397" s="374"/>
      <c r="C397" s="373"/>
      <c r="E397" s="1254" t="s">
        <v>13</v>
      </c>
      <c r="F397" s="1254"/>
      <c r="G397" s="1254"/>
      <c r="H397" s="1254"/>
      <c r="I397" s="1254"/>
      <c r="J397" s="1254"/>
      <c r="K397" s="1254"/>
      <c r="L397" s="1254"/>
      <c r="M397" s="12"/>
      <c r="N397" s="1238"/>
    </row>
    <row r="398" spans="2:14" s="264" customFormat="1">
      <c r="B398" s="374"/>
      <c r="C398" s="373"/>
      <c r="N398" s="1238"/>
    </row>
    <row r="399" spans="2:14" s="264" customFormat="1" ht="15.75" customHeight="1">
      <c r="B399" s="1282" t="s">
        <v>776</v>
      </c>
      <c r="C399" s="1282"/>
      <c r="N399" s="1238"/>
    </row>
    <row r="400" spans="2:14" s="264" customFormat="1">
      <c r="B400" s="374" t="s">
        <v>1342</v>
      </c>
      <c r="C400" s="373"/>
      <c r="N400" s="1238"/>
    </row>
    <row r="401" spans="2:14" s="264" customFormat="1">
      <c r="B401" s="374"/>
      <c r="C401" s="373"/>
      <c r="N401" s="1238"/>
    </row>
    <row r="402" spans="2:14" s="264" customFormat="1">
      <c r="B402" s="374"/>
      <c r="C402" s="373"/>
      <c r="N402" s="1238"/>
    </row>
    <row r="403" spans="2:14" s="264" customFormat="1">
      <c r="B403" s="374"/>
      <c r="C403" s="373"/>
      <c r="N403" s="1238"/>
    </row>
    <row r="404" spans="2:14" s="264" customFormat="1">
      <c r="B404" s="374"/>
      <c r="C404" s="373"/>
      <c r="N404" s="1238"/>
    </row>
    <row r="405" spans="2:14" s="264" customFormat="1">
      <c r="B405" s="374"/>
      <c r="C405" s="373"/>
      <c r="N405" s="1238"/>
    </row>
    <row r="406" spans="2:14" s="264" customFormat="1">
      <c r="B406" s="374"/>
      <c r="C406" s="373"/>
      <c r="N406" s="1238"/>
    </row>
    <row r="407" spans="2:14" s="264" customFormat="1">
      <c r="B407" s="555"/>
      <c r="C407" s="556"/>
      <c r="N407" s="1238"/>
    </row>
    <row r="408" spans="2:14" s="264" customFormat="1">
      <c r="B408" s="557"/>
      <c r="C408" s="557"/>
      <c r="N408" s="1238"/>
    </row>
    <row r="409" spans="2:14" s="264" customFormat="1">
      <c r="B409" s="555"/>
      <c r="C409" s="556"/>
      <c r="N409" s="1238"/>
    </row>
    <row r="410" spans="2:14" s="264" customFormat="1">
      <c r="B410" s="555"/>
      <c r="C410" s="556"/>
      <c r="N410" s="1238"/>
    </row>
    <row r="411" spans="2:14" s="264" customFormat="1">
      <c r="B411" s="555"/>
      <c r="C411" s="556"/>
      <c r="N411" s="1238"/>
    </row>
    <row r="412" spans="2:14" s="264" customFormat="1">
      <c r="B412" s="555"/>
      <c r="C412" s="556"/>
      <c r="N412" s="1238"/>
    </row>
    <row r="413" spans="2:14" s="264" customFormat="1">
      <c r="B413" s="555"/>
      <c r="C413" s="556"/>
      <c r="N413" s="1238"/>
    </row>
    <row r="414" spans="2:14" s="264" customFormat="1">
      <c r="B414" s="555"/>
      <c r="C414" s="556"/>
      <c r="N414" s="1238"/>
    </row>
    <row r="415" spans="2:14" s="264" customFormat="1">
      <c r="B415" s="555"/>
      <c r="C415" s="556"/>
      <c r="N415" s="1238"/>
    </row>
    <row r="416" spans="2:14" s="264" customFormat="1">
      <c r="B416" s="557"/>
      <c r="C416" s="557"/>
      <c r="N416" s="1238"/>
    </row>
    <row r="417" spans="2:14" s="264" customFormat="1">
      <c r="B417" s="555"/>
      <c r="C417" s="556"/>
      <c r="N417" s="1238"/>
    </row>
    <row r="418" spans="2:14" s="264" customFormat="1">
      <c r="B418" s="555"/>
      <c r="C418" s="556"/>
      <c r="N418" s="1238"/>
    </row>
    <row r="419" spans="2:14" s="264" customFormat="1">
      <c r="B419" s="555"/>
      <c r="C419" s="556"/>
      <c r="N419" s="1238"/>
    </row>
    <row r="420" spans="2:14" s="264" customFormat="1">
      <c r="B420" s="555"/>
      <c r="C420" s="556"/>
      <c r="N420" s="1238"/>
    </row>
    <row r="421" spans="2:14" s="264" customFormat="1">
      <c r="B421" s="555"/>
      <c r="C421" s="556"/>
      <c r="N421" s="1238"/>
    </row>
    <row r="422" spans="2:14" s="264" customFormat="1">
      <c r="B422" s="555"/>
      <c r="C422" s="556"/>
      <c r="N422" s="1238"/>
    </row>
    <row r="423" spans="2:14" s="264" customFormat="1">
      <c r="B423" s="555"/>
      <c r="C423" s="556"/>
      <c r="N423" s="1238"/>
    </row>
    <row r="424" spans="2:14" s="264" customFormat="1">
      <c r="B424" s="557"/>
      <c r="C424" s="557"/>
      <c r="N424" s="1238"/>
    </row>
    <row r="425" spans="2:14" s="264" customFormat="1">
      <c r="B425" s="555"/>
      <c r="C425" s="556"/>
      <c r="N425" s="1238"/>
    </row>
    <row r="426" spans="2:14" s="264" customFormat="1">
      <c r="B426" s="555"/>
      <c r="C426" s="556"/>
      <c r="N426" s="1238"/>
    </row>
    <row r="427" spans="2:14" s="264" customFormat="1">
      <c r="B427" s="555"/>
      <c r="C427" s="556"/>
      <c r="N427" s="1238"/>
    </row>
    <row r="428" spans="2:14" s="264" customFormat="1">
      <c r="B428" s="555"/>
      <c r="C428" s="556"/>
      <c r="N428" s="1238"/>
    </row>
    <row r="429" spans="2:14" s="264" customFormat="1">
      <c r="B429" s="555"/>
      <c r="C429" s="556"/>
      <c r="N429" s="1238"/>
    </row>
    <row r="430" spans="2:14" s="264" customFormat="1">
      <c r="B430" s="555"/>
      <c r="C430" s="556"/>
      <c r="N430" s="1238"/>
    </row>
    <row r="431" spans="2:14" s="264" customFormat="1">
      <c r="B431" s="557"/>
      <c r="C431" s="557"/>
      <c r="N431" s="1238"/>
    </row>
    <row r="432" spans="2:14" s="264" customFormat="1">
      <c r="B432" s="374"/>
      <c r="C432" s="373"/>
      <c r="N432" s="1238"/>
    </row>
    <row r="433" spans="2:14" s="264" customFormat="1">
      <c r="B433" s="374"/>
      <c r="C433" s="373"/>
      <c r="N433" s="1238"/>
    </row>
    <row r="434" spans="2:14" s="264" customFormat="1">
      <c r="B434" s="374"/>
      <c r="C434" s="373"/>
      <c r="N434" s="1238"/>
    </row>
    <row r="435" spans="2:14" s="264" customFormat="1" ht="16.5" thickBot="1">
      <c r="B435" s="374"/>
      <c r="C435" s="373"/>
      <c r="N435" s="1239"/>
    </row>
    <row r="436" spans="2:14" s="264" customFormat="1">
      <c r="B436" s="374"/>
      <c r="C436" s="373"/>
    </row>
    <row r="437" spans="2:14" s="264" customFormat="1">
      <c r="B437" s="374"/>
      <c r="C437" s="373"/>
    </row>
  </sheetData>
  <mergeCells count="54">
    <mergeCell ref="N395:N435"/>
    <mergeCell ref="B399:C399"/>
    <mergeCell ref="E397:L397"/>
    <mergeCell ref="B350:N350"/>
    <mergeCell ref="N351:N392"/>
    <mergeCell ref="E353:L353"/>
    <mergeCell ref="B355:C355"/>
    <mergeCell ref="B394:N394"/>
    <mergeCell ref="B365:M365"/>
    <mergeCell ref="B2:N2"/>
    <mergeCell ref="B7:C7"/>
    <mergeCell ref="E5:K5"/>
    <mergeCell ref="B16:C16"/>
    <mergeCell ref="B24:C24"/>
    <mergeCell ref="B176:N176"/>
    <mergeCell ref="N177:N217"/>
    <mergeCell ref="E179:L179"/>
    <mergeCell ref="B32:C32"/>
    <mergeCell ref="B39:C39"/>
    <mergeCell ref="N3:N44"/>
    <mergeCell ref="B133:N133"/>
    <mergeCell ref="E136:L136"/>
    <mergeCell ref="B89:N89"/>
    <mergeCell ref="N90:N130"/>
    <mergeCell ref="E92:L92"/>
    <mergeCell ref="B94:C94"/>
    <mergeCell ref="B103:C103"/>
    <mergeCell ref="B111:C111"/>
    <mergeCell ref="B119:C119"/>
    <mergeCell ref="B126:C126"/>
    <mergeCell ref="B138:C138"/>
    <mergeCell ref="B46:N46"/>
    <mergeCell ref="E49:L49"/>
    <mergeCell ref="B51:C51"/>
    <mergeCell ref="B60:C60"/>
    <mergeCell ref="B68:C68"/>
    <mergeCell ref="B76:C76"/>
    <mergeCell ref="B83:C83"/>
    <mergeCell ref="N134:N174"/>
    <mergeCell ref="N47:N87"/>
    <mergeCell ref="B181:C181"/>
    <mergeCell ref="B183:K185"/>
    <mergeCell ref="N308:N348"/>
    <mergeCell ref="B307:N307"/>
    <mergeCell ref="E310:L310"/>
    <mergeCell ref="B312:C312"/>
    <mergeCell ref="N220:N260"/>
    <mergeCell ref="B263:N263"/>
    <mergeCell ref="E266:L266"/>
    <mergeCell ref="N264:N304"/>
    <mergeCell ref="B268:C268"/>
    <mergeCell ref="B219:N219"/>
    <mergeCell ref="E222:L222"/>
    <mergeCell ref="B224:C2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89</vt:i4>
      </vt:variant>
    </vt:vector>
  </HeadingPairs>
  <TitlesOfParts>
    <vt:vector size="100" baseType="lpstr">
      <vt:lpstr>Séquences</vt:lpstr>
      <vt:lpstr> IT+I2D</vt:lpstr>
      <vt:lpstr>Objectifs et Compétences</vt:lpstr>
      <vt:lpstr>Matrice Compétence-connaissance</vt:lpstr>
      <vt:lpstr>Programme STI2D</vt:lpstr>
      <vt:lpstr>Cours</vt:lpstr>
      <vt:lpstr>Etude produits</vt:lpstr>
      <vt:lpstr>Experimentations</vt:lpstr>
      <vt:lpstr>FabLab</vt:lpstr>
      <vt:lpstr>Programme I2D</vt:lpstr>
      <vt:lpstr>Programme IT</vt:lpstr>
      <vt:lpstr>' IT+I2D'!_MV3TD_PT8H00M00S_101</vt:lpstr>
      <vt:lpstr>' IT+I2D'!_MV3TD_PT8H00M00S_104</vt:lpstr>
      <vt:lpstr>' IT+I2D'!_MV3TD_PT8H00M00S_107</vt:lpstr>
      <vt:lpstr>' IT+I2D'!_MV3TD_PT8H00M00S_11</vt:lpstr>
      <vt:lpstr>' IT+I2D'!_MV3TD_PT8H00M00S_110</vt:lpstr>
      <vt:lpstr>' IT+I2D'!_MV3TD_PT8H00M00S_113</vt:lpstr>
      <vt:lpstr>' IT+I2D'!_MV3TD_PT8H00M00S_116</vt:lpstr>
      <vt:lpstr>' IT+I2D'!_MV3TD_PT8H00M00S_14</vt:lpstr>
      <vt:lpstr>' IT+I2D'!_MV3TD_PT8H00M00S_146</vt:lpstr>
      <vt:lpstr>' IT+I2D'!_MV3TD_PT8H00M00S_149</vt:lpstr>
      <vt:lpstr>' IT+I2D'!_MV3TD_PT8H00M00S_152</vt:lpstr>
      <vt:lpstr>' IT+I2D'!_MV3TD_PT8H00M00S_155</vt:lpstr>
      <vt:lpstr>' IT+I2D'!_MV3TD_PT8H00M00S_158</vt:lpstr>
      <vt:lpstr>' IT+I2D'!_MV3TD_PT8H00M00S_161</vt:lpstr>
      <vt:lpstr>' IT+I2D'!_MV3TD_PT8H00M00S_164</vt:lpstr>
      <vt:lpstr>' IT+I2D'!_MV3TD_PT8H00M00S_167</vt:lpstr>
      <vt:lpstr>' IT+I2D'!_MV3TD_PT8H00M00S_17</vt:lpstr>
      <vt:lpstr>' IT+I2D'!_MV3TD_PT8H00M00S_170</vt:lpstr>
      <vt:lpstr>' IT+I2D'!_MV3TD_PT8H00M00S_173</vt:lpstr>
      <vt:lpstr>' IT+I2D'!_MV3TD_PT8H00M00S_176</vt:lpstr>
      <vt:lpstr>' IT+I2D'!_MV3TD_PT8H00M00S_179</vt:lpstr>
      <vt:lpstr>' IT+I2D'!_MV3TD_PT8H00M00S_191</vt:lpstr>
      <vt:lpstr>' IT+I2D'!_MV3TD_PT8H00M00S_194</vt:lpstr>
      <vt:lpstr>' IT+I2D'!_MV3TD_PT8H00M00S_197</vt:lpstr>
      <vt:lpstr>' IT+I2D'!_MV3TD_PT8H00M00S_200</vt:lpstr>
      <vt:lpstr>' IT+I2D'!_MV3TD_PT8H00M00S_203</vt:lpstr>
      <vt:lpstr>' IT+I2D'!_MV3TD_PT8H00M00S_206</vt:lpstr>
      <vt:lpstr>' IT+I2D'!_MV3TD_PT8H00M00S_212</vt:lpstr>
      <vt:lpstr>' IT+I2D'!_MV3TD_PT8H00M00S_215</vt:lpstr>
      <vt:lpstr>' IT+I2D'!_MV3TD_PT8H00M00S_218</vt:lpstr>
      <vt:lpstr>' IT+I2D'!_MV3TD_PT8H00M00S_221</vt:lpstr>
      <vt:lpstr>' IT+I2D'!_MV3TD_PT8H00M00S_23</vt:lpstr>
      <vt:lpstr>' IT+I2D'!_MV3TD_PT8H00M00S_230</vt:lpstr>
      <vt:lpstr>' IT+I2D'!_MV3TD_PT8H00M00S_233</vt:lpstr>
      <vt:lpstr>' IT+I2D'!_MV3TD_PT8H00M00S_236</vt:lpstr>
      <vt:lpstr>' IT+I2D'!_MV3TD_PT8H00M00S_239</vt:lpstr>
      <vt:lpstr>' IT+I2D'!_MV3TD_PT8H00M00S_242</vt:lpstr>
      <vt:lpstr>' IT+I2D'!_MV3TD_PT8H00M00S_245</vt:lpstr>
      <vt:lpstr>' IT+I2D'!_MV3TD_PT8H00M00S_248</vt:lpstr>
      <vt:lpstr>' IT+I2D'!_MV3TD_PT8H00M00S_251</vt:lpstr>
      <vt:lpstr>' IT+I2D'!_MV3TD_PT8H00M00S_26</vt:lpstr>
      <vt:lpstr>' IT+I2D'!_MV3TD_PT8H00M00S_260</vt:lpstr>
      <vt:lpstr>' IT+I2D'!_MV3TD_PT8H00M00S_263</vt:lpstr>
      <vt:lpstr>' IT+I2D'!_MV3TD_PT8H00M00S_29</vt:lpstr>
      <vt:lpstr>' IT+I2D'!_MV3TD_PT8H00M00S_308</vt:lpstr>
      <vt:lpstr>' IT+I2D'!_MV3TD_PT8H00M00S_311</vt:lpstr>
      <vt:lpstr>' IT+I2D'!_MV3TD_PT8H00M00S_314</vt:lpstr>
      <vt:lpstr>' IT+I2D'!_MV3TD_PT8H00M00S_317</vt:lpstr>
      <vt:lpstr>' IT+I2D'!_MV3TD_PT8H00M00S_32</vt:lpstr>
      <vt:lpstr>' IT+I2D'!_MV3TD_PT8H00M00S_320</vt:lpstr>
      <vt:lpstr>' IT+I2D'!_MV3TD_PT8H00M00S_323</vt:lpstr>
      <vt:lpstr>' IT+I2D'!_MV3TD_PT8H00M00S_326</vt:lpstr>
      <vt:lpstr>' IT+I2D'!_MV3TD_PT8H00M00S_329</vt:lpstr>
      <vt:lpstr>' IT+I2D'!_MV3TD_PT8H00M00S_332</vt:lpstr>
      <vt:lpstr>' IT+I2D'!_MV3TD_PT8H00M00S_341</vt:lpstr>
      <vt:lpstr>' IT+I2D'!_MV3TD_PT8H00M00S_344</vt:lpstr>
      <vt:lpstr>' IT+I2D'!_MV3TD_PT8H00M00S_347</vt:lpstr>
      <vt:lpstr>' IT+I2D'!_MV3TD_PT8H00M00S_350</vt:lpstr>
      <vt:lpstr>' IT+I2D'!_MV3TD_PT8H00M00S_353</vt:lpstr>
      <vt:lpstr>' IT+I2D'!_MV3TD_PT8H00M00S_359</vt:lpstr>
      <vt:lpstr>' IT+I2D'!_MV3TD_PT8H00M00S_362</vt:lpstr>
      <vt:lpstr>' IT+I2D'!_MV3TD_PT8H00M00S_41</vt:lpstr>
      <vt:lpstr>' IT+I2D'!_MV3TD_PT8H00M00S_44</vt:lpstr>
      <vt:lpstr>' IT+I2D'!_MV3TD_PT8H00M00S_47</vt:lpstr>
      <vt:lpstr>' IT+I2D'!_MV3TD_PT8H00M00S_5</vt:lpstr>
      <vt:lpstr>' IT+I2D'!_MV3TD_PT8H00M00S_50</vt:lpstr>
      <vt:lpstr>' IT+I2D'!_MV3TD_PT8H00M00S_53</vt:lpstr>
      <vt:lpstr>' IT+I2D'!_MV3TD_PT8H00M00S_56</vt:lpstr>
      <vt:lpstr>' IT+I2D'!_MV3TD_PT8H00M00S_62</vt:lpstr>
      <vt:lpstr>' IT+I2D'!_MV3TD_PT8H00M00S_65</vt:lpstr>
      <vt:lpstr>' IT+I2D'!_MV3TD_PT8H00M00S_68</vt:lpstr>
      <vt:lpstr>' IT+I2D'!_MV3TD_PT8H00M00S_71</vt:lpstr>
      <vt:lpstr>' IT+I2D'!_MV3TD_PT8H00M00S_74</vt:lpstr>
      <vt:lpstr>' IT+I2D'!_MV3TD_PT8H00M00S_77</vt:lpstr>
      <vt:lpstr>' IT+I2D'!_MV3TD_PT8H00M00S_8</vt:lpstr>
      <vt:lpstr>' IT+I2D'!_MV3TD_PT8H00M00S_95</vt:lpstr>
      <vt:lpstr>' IT+I2D'!_MV3TD_PT8H00M00S_98</vt:lpstr>
      <vt:lpstr>' IT+I2D'!_MV3XX_4</vt:lpstr>
      <vt:lpstr>' IT+I2D'!_Toc397246831</vt:lpstr>
      <vt:lpstr>' IT+I2D'!_Toc397246847</vt:lpstr>
      <vt:lpstr>' IT+I2D'!BRANCH_0</vt:lpstr>
      <vt:lpstr>' IT+I2D'!BRANCH_25</vt:lpstr>
      <vt:lpstr>' IT+I2D'!BRANCH_50</vt:lpstr>
      <vt:lpstr>' IT+I2D'!brt_6FDF8B517F664A1CA31CA4DF7B01595A</vt:lpstr>
      <vt:lpstr>'Matrice Compétence-connaissance'!Impression_des_titres</vt:lpstr>
      <vt:lpstr>'Matrice Compétence-connaissance'!OLE_LINK17</vt:lpstr>
      <vt:lpstr>'Matrice Compétence-connaissance'!OLE_LINK2</vt:lpstr>
      <vt:lpstr>'Matrice Compétence-connaissance'!OLE_LINK4</vt:lpstr>
      <vt:lpstr>'Matrice Compétence-connaissance'!OLE_LINK8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MALLARD</dc:creator>
  <cp:lastModifiedBy>Thomas MARTIN</cp:lastModifiedBy>
  <cp:lastPrinted>2019-04-05T11:40:30Z</cp:lastPrinted>
  <dcterms:created xsi:type="dcterms:W3CDTF">2019-02-06T20:56:47Z</dcterms:created>
  <dcterms:modified xsi:type="dcterms:W3CDTF">2019-05-12T14:03:43Z</dcterms:modified>
</cp:coreProperties>
</file>