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aclimogesfr-my.sharepoint.com/personal/loic-andre-chri_bernard-massias_ac-limoges_fr/Documents/2020-2021/TraAM 2020-2021/Séquence 3/"/>
    </mc:Choice>
  </mc:AlternateContent>
  <xr:revisionPtr revIDLastSave="443" documentId="13_ncr:1_{23F18231-3434-4F69-82AE-8DD616B85460}" xr6:coauthVersionLast="46" xr6:coauthVersionMax="46" xr10:uidLastSave="{9830A48A-E78D-4C1D-A6DE-CA3913E86A57}"/>
  <bookViews>
    <workbookView xWindow="-120" yWindow="-120" windowWidth="51840" windowHeight="21240" xr2:uid="{75506E7C-2F7B-46CD-AB7E-6F44850BCE42}"/>
  </bookViews>
  <sheets>
    <sheet name="Nombre d'heures" sheetId="1" r:id="rId1"/>
    <sheet name="Conséquences écologiqu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E6" i="2" s="1"/>
  <c r="C20" i="2" s="1"/>
  <c r="B28" i="2" l="1"/>
  <c r="B25" i="2"/>
  <c r="I20" i="2"/>
  <c r="F20" i="2"/>
  <c r="G6" i="2"/>
  <c r="I21" i="2" s="1"/>
  <c r="C21" i="2" l="1"/>
  <c r="F21" i="2"/>
  <c r="B38" i="2"/>
  <c r="J41" i="2" l="1"/>
  <c r="C4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 bm</author>
    <author>normal</author>
  </authors>
  <commentList>
    <comment ref="E6" authorId="0" shapeId="0" xr:uid="{7BE6946E-D05F-4246-80DB-CE49381BD923}">
      <text>
        <r>
          <rPr>
            <b/>
            <sz val="9"/>
            <color indexed="81"/>
            <rFont val="Tahoma"/>
            <family val="2"/>
          </rPr>
          <t>l bm:</t>
        </r>
        <r>
          <rPr>
            <sz val="9"/>
            <color indexed="81"/>
            <rFont val="Tahoma"/>
            <family val="2"/>
          </rPr>
          <t xml:space="preserve">
1 heure de vidéo netflix produit 100g de CO2.
Source : https://www.phonandroid.com/netflix-engage-plus-emettre-gaz-effet-serre-ici-fin-2022.html</t>
        </r>
      </text>
    </comment>
    <comment ref="G6" authorId="0" shapeId="0" xr:uid="{63022499-D09C-4C02-A27F-86B13B6FD60E}">
      <text>
        <r>
          <rPr>
            <b/>
            <sz val="9"/>
            <color indexed="81"/>
            <rFont val="Tahoma"/>
            <family val="2"/>
          </rPr>
          <t>l bm:</t>
        </r>
        <r>
          <rPr>
            <sz val="9"/>
            <color indexed="81"/>
            <rFont val="Tahoma"/>
            <family val="2"/>
          </rPr>
          <t xml:space="preserve">
Il y a 52 semaine dans une année.</t>
        </r>
      </text>
    </comment>
    <comment ref="C20" authorId="0" shapeId="0" xr:uid="{A2786699-2E78-4A5C-81F7-2E80EE8051BB}">
      <text>
        <r>
          <rPr>
            <b/>
            <sz val="9"/>
            <color indexed="81"/>
            <rFont val="Tahoma"/>
            <family val="2"/>
          </rPr>
          <t>l bm:</t>
        </r>
        <r>
          <rPr>
            <sz val="9"/>
            <color indexed="81"/>
            <rFont val="Tahoma"/>
            <family val="2"/>
          </rPr>
          <t xml:space="preserve">
Un train produit en moyenne 3,2g de CO2 par km.
Source :  https://www.consoglobe.com/les-14-modes-de-transport-les-moins-polluants-cg</t>
        </r>
      </text>
    </comment>
    <comment ref="F20" authorId="0" shapeId="0" xr:uid="{53965303-2F23-44AB-8C49-3499F1511C87}">
      <text>
        <r>
          <rPr>
            <b/>
            <sz val="9"/>
            <color indexed="81"/>
            <rFont val="Tahoma"/>
            <family val="2"/>
          </rPr>
          <t>l bm:</t>
        </r>
        <r>
          <rPr>
            <sz val="9"/>
            <color indexed="81"/>
            <rFont val="Tahoma"/>
            <family val="2"/>
          </rPr>
          <t xml:space="preserve">
Une voiture produit en moyenne 170g de CO2 par km.
Source :  https://www.consoglobe.com/les-14-modes-de-transport-les-moins-polluants-cg</t>
        </r>
      </text>
    </comment>
    <comment ref="I20" authorId="0" shapeId="0" xr:uid="{82E51EDA-352C-487B-BBB4-7C39EF56C5D5}">
      <text>
        <r>
          <rPr>
            <b/>
            <sz val="9"/>
            <color indexed="81"/>
            <rFont val="Tahoma"/>
            <family val="2"/>
          </rPr>
          <t>l bm:</t>
        </r>
        <r>
          <rPr>
            <sz val="9"/>
            <color indexed="81"/>
            <rFont val="Tahoma"/>
            <family val="2"/>
          </rPr>
          <t xml:space="preserve">
Un avion produit en moyenne 241g de CO2 par km.
Source : https://www.consoglobe.com/les-14-modes-de-transport-les-moins-polluants-cg</t>
        </r>
      </text>
    </comment>
    <comment ref="B25" authorId="1" shapeId="0" xr:uid="{5030F100-898F-4878-9701-9B482DFE70CB}">
      <text>
        <r>
          <rPr>
            <b/>
            <sz val="9"/>
            <color indexed="81"/>
            <rFont val="Tahoma"/>
            <charset val="1"/>
          </rPr>
          <t>normal:</t>
        </r>
        <r>
          <rPr>
            <sz val="9"/>
            <color indexed="81"/>
            <rFont val="Tahoma"/>
            <charset val="1"/>
          </rPr>
          <t xml:space="preserve">
100g de C02 = utilisation d'un ventillateur de 75W pendant 6 heures
                    = climatiseur de 1000W fonctionnant pendant 40 minutes.
Source : https://www.lesechos.fr/tech-medias/hightech/netflix-devoile-limpact-environnemental-dune-heure-de-streaming-1299803</t>
        </r>
      </text>
    </comment>
    <comment ref="B28" authorId="1" shapeId="0" xr:uid="{534B4672-0E68-4FF9-8ED6-9A5F8E30FAFB}">
      <text>
        <r>
          <rPr>
            <b/>
            <sz val="9"/>
            <color indexed="81"/>
            <rFont val="Tahoma"/>
            <charset val="1"/>
          </rPr>
          <t>normal:</t>
        </r>
        <r>
          <rPr>
            <sz val="9"/>
            <color indexed="81"/>
            <rFont val="Tahoma"/>
            <charset val="1"/>
          </rPr>
          <t xml:space="preserve">
100g de C02 = utilisation d'un ventillateur de 75W pendant 6 heures
                    = climatiseur de 1000W fonctionnant pendant 40 minutes.
Source : https://www.lesechos.fr/tech-medias/hightech/netflix-devoile-limpact-environnemental-dune-heure-de-streaming-1299803</t>
        </r>
      </text>
    </comment>
    <comment ref="B38" authorId="0" shapeId="0" xr:uid="{F5D504F2-8E8B-4F85-A928-6601211288FE}">
      <text>
        <r>
          <rPr>
            <b/>
            <sz val="9"/>
            <color indexed="81"/>
            <rFont val="Tahoma"/>
            <family val="2"/>
          </rPr>
          <t>l bm:</t>
        </r>
        <r>
          <rPr>
            <sz val="9"/>
            <color indexed="81"/>
            <rFont val="Tahoma"/>
            <family val="2"/>
          </rPr>
          <t xml:space="preserve">
Un arbre prélève en moyenne 40kg de CO2 par an.
Source : </t>
        </r>
      </text>
    </comment>
    <comment ref="J41" authorId="0" shapeId="0" xr:uid="{475A50E2-4B7E-4F6F-994F-A7D031A56D44}">
      <text>
        <r>
          <rPr>
            <b/>
            <sz val="9"/>
            <color indexed="81"/>
            <rFont val="Tahoma"/>
            <family val="2"/>
          </rPr>
          <t>l bm:</t>
        </r>
        <r>
          <rPr>
            <sz val="9"/>
            <color indexed="81"/>
            <rFont val="Tahoma"/>
            <family val="2"/>
          </rPr>
          <t xml:space="preserve">
nombre d'arbre total = nombre d'arbres pour la personne x nombre de personnes sur la planète</t>
        </r>
      </text>
    </comment>
    <comment ref="C42" authorId="0" shapeId="0" xr:uid="{0CC9D8F8-794B-4D8B-B369-EAC860D2380B}">
      <text>
        <r>
          <rPr>
            <b/>
            <sz val="9"/>
            <color indexed="81"/>
            <rFont val="Tahoma"/>
            <family val="2"/>
          </rPr>
          <t>l bm:</t>
        </r>
        <r>
          <rPr>
            <sz val="9"/>
            <color indexed="81"/>
            <rFont val="Tahoma"/>
            <family val="2"/>
          </rPr>
          <t xml:space="preserve">
La densité moyenne des forêts est de 500 arbres par hectares.
Source : https://www.lefigaro.fr/sciences/2013/10/18/01008-20131018ARTFIG00570-foret-amazonienne-le-grand-inventaire.php
1 hectare = 0,01 km²
La superficie de la France est de 672 051 km².
</t>
        </r>
      </text>
    </comment>
    <comment ref="B53" authorId="0" shapeId="0" xr:uid="{FD8F8944-C6C7-4931-824B-FF17611E225D}">
      <text>
        <r>
          <rPr>
            <b/>
            <sz val="9"/>
            <color indexed="81"/>
            <rFont val="Tahoma"/>
            <family val="2"/>
          </rPr>
          <t>l bm:</t>
        </r>
        <r>
          <rPr>
            <sz val="9"/>
            <color indexed="81"/>
            <rFont val="Tahoma"/>
            <family val="2"/>
          </rPr>
          <t xml:space="preserve">
120g/km 
https://www.automobile-propre.com/breves/automobile-la-moyenne-co2-grimpe-encore-en-europe-en-2019/</t>
        </r>
      </text>
    </comment>
  </commentList>
</comments>
</file>

<file path=xl/sharedStrings.xml><?xml version="1.0" encoding="utf-8"?>
<sst xmlns="http://schemas.openxmlformats.org/spreadsheetml/2006/main" count="40" uniqueCount="34">
  <si>
    <t>Lundi</t>
  </si>
  <si>
    <t>mardi</t>
  </si>
  <si>
    <t>Mercredi</t>
  </si>
  <si>
    <t>Jeudi</t>
  </si>
  <si>
    <t>Vendredi</t>
  </si>
  <si>
    <t>Samedi</t>
  </si>
  <si>
    <t>Dimanche</t>
  </si>
  <si>
    <t>Nombre d'heure passé à regarder des vidéos en streaming</t>
  </si>
  <si>
    <t>Total</t>
  </si>
  <si>
    <t>Quantité de CO2 produit :</t>
  </si>
  <si>
    <t>Sur la semaine</t>
  </si>
  <si>
    <t>Sur une année</t>
  </si>
  <si>
    <t>g de CO2</t>
  </si>
  <si>
    <t>heures</t>
  </si>
  <si>
    <t>Jours</t>
  </si>
  <si>
    <r>
      <rPr>
        <b/>
        <sz val="11"/>
        <color theme="1"/>
        <rFont val="Calibri"/>
        <family val="2"/>
        <scheme val="minor"/>
      </rPr>
      <t>Le streaming vidéo</t>
    </r>
    <r>
      <rPr>
        <sz val="11"/>
        <color theme="1"/>
        <rFont val="Calibri"/>
        <family val="2"/>
        <scheme val="minor"/>
      </rPr>
      <t xml:space="preserve"> est une technologie qui permet de visonner des vidéos sans attendre d'avoir téléchargé la totalité de la vidéo.  Youtube, Netflix, Amazon Prime, Mycanal ... utilisent cette technologie.</t>
    </r>
  </si>
  <si>
    <t>Rejets de gaz à effets de serre</t>
  </si>
  <si>
    <t>Combien d'heures as-tu passé à regarder des vidéos en steaming (Netflix, YouTube, Amozon Prime, DisneyPlus, MyCanal, Salto, Twitch…) cette semaine ? Complète le tableau.</t>
  </si>
  <si>
    <t>As-tu pensé à tous les supports que tu utilises : TV, ordinateur, smartphone, tablette…</t>
  </si>
  <si>
    <t>Combien d'heures par semaines passes-tu à faire du streaming vidéo ?</t>
  </si>
  <si>
    <t>Par semaine</t>
  </si>
  <si>
    <t>Par an</t>
  </si>
  <si>
    <t>km</t>
  </si>
  <si>
    <t>Mais heureusement, il est possible de compenser en plantant des arbres. Pour cela, il faut que tu plantes :</t>
  </si>
  <si>
    <t>Est-ce beaucoup ?</t>
  </si>
  <si>
    <t>Avec la même quantité de C02 rejeté, il est possible de faire un trajet de :</t>
  </si>
  <si>
    <t>Cela représente aussi les temps de fonctionnement suivants :</t>
  </si>
  <si>
    <t>de climatiseur de 1000W</t>
  </si>
  <si>
    <t>de fonctionnement d'un ventillateur</t>
  </si>
  <si>
    <t>Visionner des vidéos en streaming génère des gaz à effet de serre principalement du CO2. Votre consommation de vidéo en streaming représente la création de :</t>
  </si>
  <si>
    <t>arbres.</t>
  </si>
  <si>
    <t xml:space="preserve">Cette forêt représenterait </t>
  </si>
  <si>
    <t>fois la surface de la France.</t>
  </si>
  <si>
    <t xml:space="preserve">Cela peut sembler peu, mais si les 7,8 milliards de terriens regardaient comme toi des vidéos en streaming, il faudrait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</si>
</sst>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0"/>
      <name val="Calibri"/>
      <family val="2"/>
      <scheme val="minor"/>
    </font>
    <font>
      <sz val="16"/>
      <color rgb="FFFF0000"/>
      <name val="Calibri"/>
      <family val="2"/>
      <scheme val="minor"/>
    </font>
    <font>
      <sz val="14"/>
      <color theme="1"/>
      <name val="Calibri"/>
      <family val="2"/>
      <scheme val="minor"/>
    </font>
    <font>
      <sz val="16"/>
      <color theme="1"/>
      <name val="Calibri"/>
      <family val="2"/>
      <scheme val="minor"/>
    </font>
    <font>
      <sz val="20"/>
      <color theme="1"/>
      <name val="Calibri"/>
      <family val="2"/>
      <scheme val="minor"/>
    </font>
    <font>
      <sz val="14"/>
      <color theme="0"/>
      <name val="Calibri"/>
      <family val="2"/>
      <scheme val="minor"/>
    </font>
    <font>
      <sz val="24"/>
      <color theme="0"/>
      <name val="Aharoni"/>
    </font>
    <font>
      <sz val="36"/>
      <color theme="1"/>
      <name val="Calibri"/>
      <family val="2"/>
      <scheme val="minor"/>
    </font>
    <font>
      <sz val="22"/>
      <color theme="0"/>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6466"/>
        <bgColor indexed="64"/>
      </patternFill>
    </fill>
    <fill>
      <patternFill patternType="solid">
        <fgColor theme="9"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1" xfId="0" applyBorder="1"/>
    <xf numFmtId="3" fontId="0" fillId="0" borderId="0" xfId="0" applyNumberFormat="1"/>
    <xf numFmtId="0" fontId="0" fillId="0" borderId="0" xfId="0" applyAlignment="1">
      <alignment wrapText="1"/>
    </xf>
    <xf numFmtId="0" fontId="0" fillId="0" borderId="0" xfId="0" applyAlignment="1">
      <alignment horizontal="left"/>
    </xf>
    <xf numFmtId="0" fontId="5" fillId="0" borderId="0" xfId="0" applyFont="1"/>
    <xf numFmtId="0" fontId="4" fillId="2" borderId="1" xfId="0" applyFont="1" applyFill="1" applyBorder="1"/>
    <xf numFmtId="0" fontId="0" fillId="3" borderId="1" xfId="0" applyFill="1" applyBorder="1"/>
    <xf numFmtId="0" fontId="9" fillId="2" borderId="1" xfId="0" applyFont="1" applyFill="1" applyBorder="1"/>
    <xf numFmtId="0" fontId="6" fillId="0" borderId="0" xfId="0" applyFont="1"/>
    <xf numFmtId="0" fontId="7" fillId="0" borderId="0" xfId="0" applyFont="1"/>
    <xf numFmtId="0" fontId="11" fillId="0" borderId="0" xfId="0" applyFont="1"/>
    <xf numFmtId="3" fontId="6" fillId="0" borderId="0" xfId="0" applyNumberFormat="1" applyFont="1"/>
    <xf numFmtId="0" fontId="8" fillId="5" borderId="0" xfId="0" applyFont="1" applyFill="1"/>
    <xf numFmtId="0" fontId="0" fillId="5" borderId="0" xfId="0" applyFill="1"/>
    <xf numFmtId="3" fontId="0" fillId="5" borderId="0" xfId="0" applyNumberFormat="1" applyFill="1"/>
    <xf numFmtId="0" fontId="8" fillId="6" borderId="0" xfId="0" applyFont="1" applyFill="1"/>
    <xf numFmtId="0" fontId="0" fillId="6" borderId="0" xfId="0" applyFill="1"/>
    <xf numFmtId="3" fontId="0" fillId="0" borderId="5" xfId="0" applyNumberFormat="1" applyBorder="1"/>
    <xf numFmtId="0" fontId="0" fillId="0" borderId="6" xfId="0" applyBorder="1"/>
    <xf numFmtId="0" fontId="0" fillId="0" borderId="3" xfId="0" applyBorder="1"/>
    <xf numFmtId="0" fontId="0" fillId="0" borderId="2" xfId="0" applyBorder="1"/>
    <xf numFmtId="164" fontId="7" fillId="0" borderId="0" xfId="0" applyNumberFormat="1" applyFont="1"/>
    <xf numFmtId="164" fontId="0" fillId="0" borderId="0" xfId="0" applyNumberFormat="1" applyAlignment="1">
      <alignment horizontal="center"/>
    </xf>
    <xf numFmtId="3" fontId="0" fillId="0" borderId="0" xfId="0" applyNumberFormat="1" applyAlignment="1">
      <alignment horizontal="center"/>
    </xf>
    <xf numFmtId="0" fontId="0" fillId="0" borderId="0" xfId="0" applyAlignment="1">
      <alignment horizontal="left" wrapText="1"/>
    </xf>
    <xf numFmtId="0" fontId="0" fillId="0" borderId="0" xfId="0" applyAlignment="1">
      <alignment horizontal="left"/>
    </xf>
    <xf numFmtId="0" fontId="10" fillId="2" borderId="0" xfId="0" applyFont="1" applyFill="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6" fillId="0" borderId="3" xfId="0" applyFont="1" applyBorder="1" applyAlignment="1">
      <alignment horizontal="right"/>
    </xf>
    <xf numFmtId="0" fontId="6" fillId="0" borderId="4" xfId="0" applyFont="1" applyBorder="1" applyAlignment="1">
      <alignment horizontal="right"/>
    </xf>
    <xf numFmtId="0" fontId="6" fillId="0" borderId="2" xfId="0" applyFont="1" applyBorder="1" applyAlignment="1">
      <alignment horizontal="right"/>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center"/>
    </xf>
    <xf numFmtId="0" fontId="12" fillId="4" borderId="0" xfId="0" applyFont="1" applyFill="1" applyAlignment="1">
      <alignment horizontal="center"/>
    </xf>
    <xf numFmtId="0" fontId="4" fillId="4" borderId="0" xfId="0" applyFont="1" applyFill="1" applyAlignment="1">
      <alignment horizontal="center"/>
    </xf>
    <xf numFmtId="0" fontId="0" fillId="4" borderId="3" xfId="0" applyFont="1" applyFill="1" applyBorder="1" applyAlignment="1">
      <alignment horizontal="center"/>
    </xf>
    <xf numFmtId="0" fontId="0" fillId="4" borderId="2"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64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s://pngimg.com/download/8587" TargetMode="External"/><Relationship Id="rId3" Type="http://schemas.openxmlformats.org/officeDocument/2006/relationships/hyperlink" Target="https://creativecommons.org/licenses/by/3.0/" TargetMode="External"/><Relationship Id="rId7" Type="http://schemas.openxmlformats.org/officeDocument/2006/relationships/image" Target="../media/image3.png"/><Relationship Id="rId2" Type="http://schemas.openxmlformats.org/officeDocument/2006/relationships/hyperlink" Target="https://www.sketchport.com/drawing/2806053/philips-tv" TargetMode="External"/><Relationship Id="rId1" Type="http://schemas.openxmlformats.org/officeDocument/2006/relationships/image" Target="../media/image1.png"/><Relationship Id="rId6" Type="http://schemas.openxmlformats.org/officeDocument/2006/relationships/hyperlink" Target="https://creativecommons.org/licenses/by-nc/3.0/" TargetMode="External"/><Relationship Id="rId5" Type="http://schemas.openxmlformats.org/officeDocument/2006/relationships/hyperlink" Target="https://pngimg.com/download/8533" TargetMode="External"/><Relationship Id="rId10" Type="http://schemas.openxmlformats.org/officeDocument/2006/relationships/hyperlink" Target="http://www.publicdomainfiles.com/show_file.php?id=13921732228373" TargetMode="External"/><Relationship Id="rId4" Type="http://schemas.openxmlformats.org/officeDocument/2006/relationships/image" Target="../media/image2.png"/><Relationship Id="rId9"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https://www.goodfreephotos.com/vector-images/colorful-natural-tree-vector-clipart.png.php" TargetMode="External"/><Relationship Id="rId1" Type="http://schemas.openxmlformats.org/officeDocument/2006/relationships/image" Target="../media/image5.png"/><Relationship Id="rId6" Type="http://schemas.openxmlformats.org/officeDocument/2006/relationships/image" Target="../media/image9.png"/><Relationship Id="rId5" Type="http://schemas.openxmlformats.org/officeDocument/2006/relationships/image" Target="../media/image8.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413928</xdr:colOff>
      <xdr:row>18</xdr:row>
      <xdr:rowOff>182218</xdr:rowOff>
    </xdr:from>
    <xdr:to>
      <xdr:col>3</xdr:col>
      <xdr:colOff>397442</xdr:colOff>
      <xdr:row>30</xdr:row>
      <xdr:rowOff>165652</xdr:rowOff>
    </xdr:to>
    <xdr:pic>
      <xdr:nvPicPr>
        <xdr:cNvPr id="3" name="Image 2">
          <a:extLst>
            <a:ext uri="{FF2B5EF4-FFF2-40B4-BE49-F238E27FC236}">
              <a16:creationId xmlns:a16="http://schemas.microsoft.com/office/drawing/2014/main" id="{DFD50998-1517-4223-B606-781C92BD0B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13928" y="3876261"/>
          <a:ext cx="2269514" cy="2269434"/>
        </a:xfrm>
        <a:prstGeom prst="rect">
          <a:avLst/>
        </a:prstGeom>
      </xdr:spPr>
    </xdr:pic>
    <xdr:clientData/>
  </xdr:twoCellAnchor>
  <xdr:oneCellAnchor>
    <xdr:from>
      <xdr:col>0</xdr:col>
      <xdr:colOff>463623</xdr:colOff>
      <xdr:row>31</xdr:row>
      <xdr:rowOff>66055</xdr:rowOff>
    </xdr:from>
    <xdr:ext cx="2178529" cy="374077"/>
    <xdr:sp macro="" textlink="">
      <xdr:nvSpPr>
        <xdr:cNvPr id="4" name="ZoneTexte 3">
          <a:extLst>
            <a:ext uri="{FF2B5EF4-FFF2-40B4-BE49-F238E27FC236}">
              <a16:creationId xmlns:a16="http://schemas.microsoft.com/office/drawing/2014/main" id="{3D918837-B190-4DA8-874C-990864B5FCA6}"/>
            </a:ext>
          </a:extLst>
        </xdr:cNvPr>
        <xdr:cNvSpPr txBox="1"/>
      </xdr:nvSpPr>
      <xdr:spPr>
        <a:xfrm>
          <a:off x="463623" y="6236598"/>
          <a:ext cx="2178529"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hlinkClick xmlns:r="http://schemas.openxmlformats.org/officeDocument/2006/relationships" r:id="rId2" tooltip="https://www.sketchport.com/drawing/2806053/philips-tv"/>
            </a:rPr>
            <a:t>Cette photo</a:t>
          </a:r>
          <a:r>
            <a:rPr lang="fr-FR" sz="900"/>
            <a:t> par Auteur inconnu est soumise à la licence </a:t>
          </a:r>
          <a:r>
            <a:rPr lang="fr-FR" sz="900">
              <a:hlinkClick xmlns:r="http://schemas.openxmlformats.org/officeDocument/2006/relationships" r:id="rId3" tooltip="https://creativecommons.org/licenses/by/3.0/"/>
            </a:rPr>
            <a:t>CC BY</a:t>
          </a:r>
          <a:endParaRPr lang="fr-FR" sz="900"/>
        </a:p>
      </xdr:txBody>
    </xdr:sp>
    <xdr:clientData/>
  </xdr:oneCellAnchor>
  <xdr:twoCellAnchor editAs="oneCell">
    <xdr:from>
      <xdr:col>4</xdr:col>
      <xdr:colOff>16566</xdr:colOff>
      <xdr:row>25</xdr:row>
      <xdr:rowOff>149087</xdr:rowOff>
    </xdr:from>
    <xdr:to>
      <xdr:col>5</xdr:col>
      <xdr:colOff>545990</xdr:colOff>
      <xdr:row>30</xdr:row>
      <xdr:rowOff>6945</xdr:rowOff>
    </xdr:to>
    <xdr:pic>
      <xdr:nvPicPr>
        <xdr:cNvPr id="6" name="Image 5">
          <a:extLst>
            <a:ext uri="{FF2B5EF4-FFF2-40B4-BE49-F238E27FC236}">
              <a16:creationId xmlns:a16="http://schemas.microsoft.com/office/drawing/2014/main" id="{D1F46620-2ED0-4492-B941-2EC9028AF67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3064566" y="5176630"/>
          <a:ext cx="1291424" cy="810358"/>
        </a:xfrm>
        <a:prstGeom prst="rect">
          <a:avLst/>
        </a:prstGeom>
      </xdr:spPr>
    </xdr:pic>
    <xdr:clientData/>
  </xdr:twoCellAnchor>
  <xdr:oneCellAnchor>
    <xdr:from>
      <xdr:col>4</xdr:col>
      <xdr:colOff>16565</xdr:colOff>
      <xdr:row>31</xdr:row>
      <xdr:rowOff>3931</xdr:rowOff>
    </xdr:from>
    <xdr:ext cx="1374913" cy="514949"/>
    <xdr:sp macro="" textlink="">
      <xdr:nvSpPr>
        <xdr:cNvPr id="7" name="ZoneTexte 6">
          <a:extLst>
            <a:ext uri="{FF2B5EF4-FFF2-40B4-BE49-F238E27FC236}">
              <a16:creationId xmlns:a16="http://schemas.microsoft.com/office/drawing/2014/main" id="{8FA037B5-42B0-49E3-B50C-1D3BD5756937}"/>
            </a:ext>
          </a:extLst>
        </xdr:cNvPr>
        <xdr:cNvSpPr txBox="1"/>
      </xdr:nvSpPr>
      <xdr:spPr>
        <a:xfrm>
          <a:off x="3064565" y="6174474"/>
          <a:ext cx="1374913" cy="514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hlinkClick xmlns:r="http://schemas.openxmlformats.org/officeDocument/2006/relationships" r:id="rId5" tooltip="https://pngimg.com/download/8533"/>
            </a:rPr>
            <a:t>Cette photo</a:t>
          </a:r>
          <a:r>
            <a:rPr lang="fr-FR" sz="900"/>
            <a:t> par Auteur inconnu est soumise à la licence </a:t>
          </a:r>
          <a:r>
            <a:rPr lang="fr-FR" sz="900">
              <a:hlinkClick xmlns:r="http://schemas.openxmlformats.org/officeDocument/2006/relationships" r:id="rId6" tooltip="https://creativecommons.org/licenses/by-nc/3.0/"/>
            </a:rPr>
            <a:t>CC BY-NC</a:t>
          </a:r>
          <a:endParaRPr lang="fr-FR" sz="900"/>
        </a:p>
      </xdr:txBody>
    </xdr:sp>
    <xdr:clientData/>
  </xdr:oneCellAnchor>
  <xdr:twoCellAnchor editAs="oneCell">
    <xdr:from>
      <xdr:col>6</xdr:col>
      <xdr:colOff>596347</xdr:colOff>
      <xdr:row>21</xdr:row>
      <xdr:rowOff>165653</xdr:rowOff>
    </xdr:from>
    <xdr:to>
      <xdr:col>9</xdr:col>
      <xdr:colOff>495139</xdr:colOff>
      <xdr:row>29</xdr:row>
      <xdr:rowOff>121673</xdr:rowOff>
    </xdr:to>
    <xdr:pic>
      <xdr:nvPicPr>
        <xdr:cNvPr id="9" name="Image 8">
          <a:extLst>
            <a:ext uri="{FF2B5EF4-FFF2-40B4-BE49-F238E27FC236}">
              <a16:creationId xmlns:a16="http://schemas.microsoft.com/office/drawing/2014/main" id="{2CC63EB0-156A-42F5-84AF-09557E70654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837473B0-CC2E-450A-ABE3-18F120FF3D39}">
              <a1611:picAttrSrcUrl xmlns:a1611="http://schemas.microsoft.com/office/drawing/2016/11/main" r:id="rId8"/>
            </a:ext>
          </a:extLst>
        </a:blip>
        <a:stretch>
          <a:fillRect/>
        </a:stretch>
      </xdr:blipFill>
      <xdr:spPr>
        <a:xfrm>
          <a:off x="5168347" y="4431196"/>
          <a:ext cx="2184792" cy="1480020"/>
        </a:xfrm>
        <a:prstGeom prst="rect">
          <a:avLst/>
        </a:prstGeom>
      </xdr:spPr>
    </xdr:pic>
    <xdr:clientData/>
  </xdr:twoCellAnchor>
  <xdr:oneCellAnchor>
    <xdr:from>
      <xdr:col>6</xdr:col>
      <xdr:colOff>596347</xdr:colOff>
      <xdr:row>30</xdr:row>
      <xdr:rowOff>161353</xdr:rowOff>
    </xdr:from>
    <xdr:ext cx="1980251" cy="374077"/>
    <xdr:sp macro="" textlink="">
      <xdr:nvSpPr>
        <xdr:cNvPr id="10" name="ZoneTexte 9">
          <a:extLst>
            <a:ext uri="{FF2B5EF4-FFF2-40B4-BE49-F238E27FC236}">
              <a16:creationId xmlns:a16="http://schemas.microsoft.com/office/drawing/2014/main" id="{4C650CF8-9909-4254-AE03-78A570CBF933}"/>
            </a:ext>
          </a:extLst>
        </xdr:cNvPr>
        <xdr:cNvSpPr txBox="1"/>
      </xdr:nvSpPr>
      <xdr:spPr>
        <a:xfrm>
          <a:off x="5168347" y="6141396"/>
          <a:ext cx="1980251"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hlinkClick xmlns:r="http://schemas.openxmlformats.org/officeDocument/2006/relationships" r:id="rId8" tooltip="https://pngimg.com/download/8587"/>
            </a:rPr>
            <a:t>Cette photo</a:t>
          </a:r>
          <a:r>
            <a:rPr lang="fr-FR" sz="900"/>
            <a:t> par Auteur inconnu est soumise à la licence </a:t>
          </a:r>
          <a:r>
            <a:rPr lang="fr-FR" sz="900">
              <a:hlinkClick xmlns:r="http://schemas.openxmlformats.org/officeDocument/2006/relationships" r:id="rId6" tooltip="https://creativecommons.org/licenses/by-nc/3.0/"/>
            </a:rPr>
            <a:t>CC BY-NC</a:t>
          </a:r>
          <a:endParaRPr lang="fr-FR" sz="900"/>
        </a:p>
      </xdr:txBody>
    </xdr:sp>
    <xdr:clientData/>
  </xdr:oneCellAnchor>
  <xdr:twoCellAnchor editAs="oneCell">
    <xdr:from>
      <xdr:col>9</xdr:col>
      <xdr:colOff>149087</xdr:colOff>
      <xdr:row>7</xdr:row>
      <xdr:rowOff>74543</xdr:rowOff>
    </xdr:from>
    <xdr:to>
      <xdr:col>12</xdr:col>
      <xdr:colOff>289890</xdr:colOff>
      <xdr:row>20</xdr:row>
      <xdr:rowOff>77931</xdr:rowOff>
    </xdr:to>
    <xdr:pic>
      <xdr:nvPicPr>
        <xdr:cNvPr id="12" name="Image 11">
          <a:extLst>
            <a:ext uri="{FF2B5EF4-FFF2-40B4-BE49-F238E27FC236}">
              <a16:creationId xmlns:a16="http://schemas.microsoft.com/office/drawing/2014/main" id="{7FC62706-EEBA-42B0-8E89-F76A42738A0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837473B0-CC2E-450A-ABE3-18F120FF3D39}">
              <a1611:picAttrSrcUrl xmlns:a1611="http://schemas.microsoft.com/office/drawing/2016/11/main" r:id="rId10"/>
            </a:ext>
          </a:extLst>
        </a:blip>
        <a:stretch>
          <a:fillRect/>
        </a:stretch>
      </xdr:blipFill>
      <xdr:spPr>
        <a:xfrm>
          <a:off x="7007087" y="1673086"/>
          <a:ext cx="2426803" cy="26041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85725</xdr:colOff>
      <xdr:row>35</xdr:row>
      <xdr:rowOff>104774</xdr:rowOff>
    </xdr:from>
    <xdr:to>
      <xdr:col>3</xdr:col>
      <xdr:colOff>261046</xdr:colOff>
      <xdr:row>38</xdr:row>
      <xdr:rowOff>120711</xdr:rowOff>
    </xdr:to>
    <xdr:pic>
      <xdr:nvPicPr>
        <xdr:cNvPr id="15" name="Image 14">
          <a:extLst>
            <a:ext uri="{FF2B5EF4-FFF2-40B4-BE49-F238E27FC236}">
              <a16:creationId xmlns:a16="http://schemas.microsoft.com/office/drawing/2014/main" id="{7265BA7F-AFDF-4EC2-8AB4-66E8F25F3C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1609725" y="6324599"/>
          <a:ext cx="937321" cy="987487"/>
        </a:xfrm>
        <a:prstGeom prst="rect">
          <a:avLst/>
        </a:prstGeom>
      </xdr:spPr>
    </xdr:pic>
    <xdr:clientData/>
  </xdr:twoCellAnchor>
  <xdr:twoCellAnchor editAs="oneCell">
    <xdr:from>
      <xdr:col>8</xdr:col>
      <xdr:colOff>19050</xdr:colOff>
      <xdr:row>14</xdr:row>
      <xdr:rowOff>142875</xdr:rowOff>
    </xdr:from>
    <xdr:to>
      <xdr:col>9</xdr:col>
      <xdr:colOff>646863</xdr:colOff>
      <xdr:row>17</xdr:row>
      <xdr:rowOff>183388</xdr:rowOff>
    </xdr:to>
    <xdr:pic>
      <xdr:nvPicPr>
        <xdr:cNvPr id="25" name="Image 24">
          <a:extLst>
            <a:ext uri="{FF2B5EF4-FFF2-40B4-BE49-F238E27FC236}">
              <a16:creationId xmlns:a16="http://schemas.microsoft.com/office/drawing/2014/main" id="{C1861A69-AAA0-483F-846D-58E54142501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15050" y="1476375"/>
          <a:ext cx="1504950" cy="612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14</xdr:row>
      <xdr:rowOff>36313</xdr:rowOff>
    </xdr:from>
    <xdr:to>
      <xdr:col>3</xdr:col>
      <xdr:colOff>762000</xdr:colOff>
      <xdr:row>18</xdr:row>
      <xdr:rowOff>94058</xdr:rowOff>
    </xdr:to>
    <xdr:pic>
      <xdr:nvPicPr>
        <xdr:cNvPr id="26" name="image" descr="train clipart">
          <a:extLst>
            <a:ext uri="{FF2B5EF4-FFF2-40B4-BE49-F238E27FC236}">
              <a16:creationId xmlns:a16="http://schemas.microsoft.com/office/drawing/2014/main" id="{5C8D49F7-694C-47C2-905B-952CEC3C93E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90675" y="1369813"/>
          <a:ext cx="1457325" cy="819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28575</xdr:colOff>
      <xdr:row>23</xdr:row>
      <xdr:rowOff>28575</xdr:rowOff>
    </xdr:from>
    <xdr:to>
      <xdr:col>8</xdr:col>
      <xdr:colOff>70758</xdr:colOff>
      <xdr:row>25</xdr:row>
      <xdr:rowOff>56982</xdr:rowOff>
    </xdr:to>
    <xdr:pic>
      <xdr:nvPicPr>
        <xdr:cNvPr id="27" name="Image 26" descr="Collection de ventilateurs électriques de différents types isolés sur fond blanc. Ensemble d'appareils ménagers pour le refroidissement et le conditionnement de l'air, contrôle du climat. Illustration vectorielle dans un style de dessin animé à plat.">
          <a:extLst>
            <a:ext uri="{FF2B5EF4-FFF2-40B4-BE49-F238E27FC236}">
              <a16:creationId xmlns:a16="http://schemas.microsoft.com/office/drawing/2014/main" id="{DF3BAA38-C74B-4962-B617-D6319EF38469}"/>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56501" t="4337" r="5666" b="78554"/>
        <a:stretch/>
      </xdr:blipFill>
      <xdr:spPr bwMode="auto">
        <a:xfrm>
          <a:off x="4600575" y="4105275"/>
          <a:ext cx="1552576" cy="485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261572</xdr:colOff>
      <xdr:row>25</xdr:row>
      <xdr:rowOff>38832</xdr:rowOff>
    </xdr:from>
    <xdr:to>
      <xdr:col>8</xdr:col>
      <xdr:colOff>63676</xdr:colOff>
      <xdr:row>31</xdr:row>
      <xdr:rowOff>134083</xdr:rowOff>
    </xdr:to>
    <xdr:pic>
      <xdr:nvPicPr>
        <xdr:cNvPr id="28" name="Image 27" descr="Collection de ventilateurs électriques de différents types isolés sur fond blanc. Ensemble d'appareils ménagers pour le refroidissement et le conditionnement de l'air, contrôle du climat. Illustration vectorielle dans un style de dessin animé à plat.">
          <a:extLst>
            <a:ext uri="{FF2B5EF4-FFF2-40B4-BE49-F238E27FC236}">
              <a16:creationId xmlns:a16="http://schemas.microsoft.com/office/drawing/2014/main" id="{40920FF6-569C-46E3-8B33-D3A0402423CF}"/>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81167" t="32530" r="2500" b="11084"/>
        <a:stretch/>
      </xdr:blipFill>
      <xdr:spPr bwMode="auto">
        <a:xfrm>
          <a:off x="5683495" y="5394813"/>
          <a:ext cx="550497" cy="131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752475</xdr:colOff>
      <xdr:row>14</xdr:row>
      <xdr:rowOff>28574</xdr:rowOff>
    </xdr:from>
    <xdr:to>
      <xdr:col>7</xdr:col>
      <xdr:colOff>47625</xdr:colOff>
      <xdr:row>18</xdr:row>
      <xdr:rowOff>57149</xdr:rowOff>
    </xdr:to>
    <xdr:pic>
      <xdr:nvPicPr>
        <xdr:cNvPr id="29" name="Image 28" descr="Automobile, Voiture, Red, Français, Vieux, Véhicule">
          <a:extLst>
            <a:ext uri="{FF2B5EF4-FFF2-40B4-BE49-F238E27FC236}">
              <a16:creationId xmlns:a16="http://schemas.microsoft.com/office/drawing/2014/main" id="{F19CD3CB-766F-4DE4-9693-43E9D592C77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00475" y="1362074"/>
          <a:ext cx="15811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61E04-3AD5-4E01-B0E8-C6254031F9C7}">
  <dimension ref="A1:N18"/>
  <sheetViews>
    <sheetView showGridLines="0" tabSelected="1" zoomScale="115" zoomScaleNormal="115" workbookViewId="0">
      <selection activeCell="H7" sqref="H7"/>
    </sheetView>
  </sheetViews>
  <sheetFormatPr baseColWidth="10" defaultRowHeight="15" x14ac:dyDescent="0.25"/>
  <cols>
    <col min="13" max="13" width="12.5703125" customWidth="1"/>
  </cols>
  <sheetData>
    <row r="1" spans="1:14" ht="30.75" x14ac:dyDescent="0.45">
      <c r="A1" s="27" t="s">
        <v>19</v>
      </c>
      <c r="B1" s="27"/>
      <c r="C1" s="27"/>
      <c r="D1" s="27"/>
      <c r="E1" s="27"/>
      <c r="F1" s="27"/>
      <c r="G1" s="27"/>
      <c r="H1" s="27"/>
      <c r="I1" s="27"/>
      <c r="J1" s="27"/>
      <c r="K1" s="27"/>
      <c r="L1" s="27"/>
      <c r="M1" s="27"/>
      <c r="N1" s="27"/>
    </row>
    <row r="3" spans="1:14" ht="36" customHeight="1" x14ac:dyDescent="0.25">
      <c r="A3" s="25" t="s">
        <v>15</v>
      </c>
      <c r="B3" s="25"/>
      <c r="C3" s="25"/>
      <c r="D3" s="25"/>
      <c r="E3" s="25"/>
      <c r="F3" s="25"/>
      <c r="G3" s="25"/>
      <c r="H3" s="25"/>
      <c r="I3" s="25"/>
      <c r="J3" s="25"/>
      <c r="K3" s="25"/>
      <c r="L3" s="25"/>
      <c r="M3" s="25"/>
      <c r="N3" s="3"/>
    </row>
    <row r="5" spans="1:14" x14ac:dyDescent="0.25">
      <c r="A5" s="26" t="s">
        <v>17</v>
      </c>
      <c r="B5" s="26"/>
      <c r="C5" s="26"/>
      <c r="D5" s="26"/>
      <c r="E5" s="26"/>
      <c r="F5" s="26"/>
      <c r="G5" s="26"/>
      <c r="H5" s="26"/>
      <c r="I5" s="26"/>
      <c r="J5" s="26"/>
      <c r="K5" s="26"/>
      <c r="L5" s="26"/>
      <c r="M5" s="26"/>
    </row>
    <row r="6" spans="1:14" x14ac:dyDescent="0.25">
      <c r="A6" s="4"/>
      <c r="B6" s="4"/>
      <c r="C6" s="4"/>
      <c r="D6" s="4"/>
      <c r="E6" s="4"/>
      <c r="F6" s="4"/>
      <c r="G6" s="4"/>
      <c r="H6" s="4"/>
      <c r="I6" s="4"/>
      <c r="J6" s="4"/>
      <c r="K6" s="4"/>
      <c r="L6" s="4"/>
      <c r="M6" s="4"/>
    </row>
    <row r="8" spans="1:14" x14ac:dyDescent="0.25">
      <c r="B8" s="6"/>
      <c r="C8" s="37" t="s">
        <v>7</v>
      </c>
      <c r="D8" s="38"/>
      <c r="E8" s="38"/>
      <c r="F8" s="38"/>
      <c r="G8" s="39"/>
    </row>
    <row r="9" spans="1:14" x14ac:dyDescent="0.25">
      <c r="B9" s="1" t="s">
        <v>0</v>
      </c>
      <c r="C9" s="31"/>
      <c r="D9" s="32"/>
      <c r="E9" s="32"/>
      <c r="F9" s="32"/>
      <c r="G9" s="33"/>
    </row>
    <row r="10" spans="1:14" x14ac:dyDescent="0.25">
      <c r="B10" s="7" t="s">
        <v>1</v>
      </c>
      <c r="C10" s="28"/>
      <c r="D10" s="29"/>
      <c r="E10" s="29"/>
      <c r="F10" s="29"/>
      <c r="G10" s="30"/>
    </row>
    <row r="11" spans="1:14" x14ac:dyDescent="0.25">
      <c r="B11" s="1" t="s">
        <v>2</v>
      </c>
      <c r="C11" s="31"/>
      <c r="D11" s="32"/>
      <c r="E11" s="32"/>
      <c r="F11" s="32"/>
      <c r="G11" s="33"/>
    </row>
    <row r="12" spans="1:14" x14ac:dyDescent="0.25">
      <c r="B12" s="7" t="s">
        <v>3</v>
      </c>
      <c r="C12" s="28"/>
      <c r="D12" s="29"/>
      <c r="E12" s="29"/>
      <c r="F12" s="29"/>
      <c r="G12" s="30"/>
    </row>
    <row r="13" spans="1:14" x14ac:dyDescent="0.25">
      <c r="B13" s="1" t="s">
        <v>4</v>
      </c>
      <c r="C13" s="31"/>
      <c r="D13" s="32"/>
      <c r="E13" s="32"/>
      <c r="F13" s="32"/>
      <c r="G13" s="33"/>
    </row>
    <row r="14" spans="1:14" x14ac:dyDescent="0.25">
      <c r="B14" s="7" t="s">
        <v>5</v>
      </c>
      <c r="C14" s="28"/>
      <c r="D14" s="29"/>
      <c r="E14" s="29"/>
      <c r="F14" s="29"/>
      <c r="G14" s="30"/>
    </row>
    <row r="15" spans="1:14" x14ac:dyDescent="0.25">
      <c r="B15" s="1" t="s">
        <v>6</v>
      </c>
      <c r="C15" s="31"/>
      <c r="D15" s="32"/>
      <c r="E15" s="32"/>
      <c r="F15" s="32"/>
      <c r="G15" s="33"/>
    </row>
    <row r="16" spans="1:14" ht="18.75" x14ac:dyDescent="0.3">
      <c r="B16" s="34" t="s">
        <v>8</v>
      </c>
      <c r="C16" s="35"/>
      <c r="D16" s="35"/>
      <c r="E16" s="35"/>
      <c r="F16" s="36"/>
      <c r="G16" s="8">
        <f>SUM(C9:G15)</f>
        <v>0</v>
      </c>
    </row>
    <row r="18" spans="1:1" ht="21" x14ac:dyDescent="0.35">
      <c r="A18" s="5" t="s">
        <v>18</v>
      </c>
    </row>
  </sheetData>
  <mergeCells count="12">
    <mergeCell ref="B16:F16"/>
    <mergeCell ref="C11:G11"/>
    <mergeCell ref="C10:G10"/>
    <mergeCell ref="C9:G9"/>
    <mergeCell ref="C8:G8"/>
    <mergeCell ref="C12:G12"/>
    <mergeCell ref="C13:G13"/>
    <mergeCell ref="A3:M3"/>
    <mergeCell ref="A5:M5"/>
    <mergeCell ref="A1:N1"/>
    <mergeCell ref="C14:G14"/>
    <mergeCell ref="C15:G15"/>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75E11-9E18-49A1-81DE-0CC1AC33880E}">
  <dimension ref="A1:N54"/>
  <sheetViews>
    <sheetView showGridLines="0" zoomScale="145" zoomScaleNormal="145" workbookViewId="0">
      <selection activeCell="F33" sqref="F33"/>
    </sheetView>
  </sheetViews>
  <sheetFormatPr baseColWidth="10" defaultRowHeight="15" x14ac:dyDescent="0.25"/>
  <cols>
    <col min="1" max="1" width="10.42578125" customWidth="1"/>
    <col min="2" max="2" width="15" customWidth="1"/>
    <col min="4" max="4" width="13.28515625" customWidth="1"/>
    <col min="8" max="8" width="11.28515625" customWidth="1"/>
    <col min="9" max="9" width="13" customWidth="1"/>
    <col min="10" max="10" width="17.85546875" customWidth="1"/>
  </cols>
  <sheetData>
    <row r="1" spans="1:13" ht="28.5" x14ac:dyDescent="0.45">
      <c r="A1" s="40" t="s">
        <v>16</v>
      </c>
      <c r="B1" s="41"/>
      <c r="C1" s="41"/>
      <c r="D1" s="41"/>
      <c r="E1" s="41"/>
      <c r="F1" s="41"/>
      <c r="G1" s="41"/>
      <c r="H1" s="41"/>
      <c r="I1" s="41"/>
      <c r="J1" s="41"/>
      <c r="K1" s="41"/>
      <c r="L1" s="41"/>
      <c r="M1" s="41"/>
    </row>
    <row r="3" spans="1:13" x14ac:dyDescent="0.25">
      <c r="A3" t="s">
        <v>29</v>
      </c>
    </row>
    <row r="5" spans="1:13" x14ac:dyDescent="0.25">
      <c r="E5" s="42" t="s">
        <v>10</v>
      </c>
      <c r="F5" s="43"/>
      <c r="G5" s="42" t="s">
        <v>11</v>
      </c>
      <c r="H5" s="43"/>
    </row>
    <row r="6" spans="1:13" x14ac:dyDescent="0.25">
      <c r="C6" s="20" t="s">
        <v>9</v>
      </c>
      <c r="D6" s="21"/>
      <c r="E6" s="18">
        <f>'Nombre d''heures'!G16*100</f>
        <v>0</v>
      </c>
      <c r="F6" s="19" t="s">
        <v>12</v>
      </c>
      <c r="G6" s="18">
        <f>E6*52</f>
        <v>0</v>
      </c>
      <c r="H6" s="19" t="s">
        <v>12</v>
      </c>
    </row>
    <row r="7" spans="1:13" x14ac:dyDescent="0.25">
      <c r="E7" s="2"/>
      <c r="H7" s="2"/>
    </row>
    <row r="8" spans="1:13" x14ac:dyDescent="0.25">
      <c r="E8" s="2"/>
      <c r="H8" s="2"/>
    </row>
    <row r="9" spans="1:13" x14ac:dyDescent="0.25">
      <c r="E9" s="2"/>
      <c r="H9" s="2"/>
    </row>
    <row r="10" spans="1:13" x14ac:dyDescent="0.25">
      <c r="E10" s="2"/>
      <c r="H10" s="2"/>
    </row>
    <row r="11" spans="1:13" x14ac:dyDescent="0.25">
      <c r="E11" s="2"/>
      <c r="H11" s="2"/>
    </row>
    <row r="12" spans="1:13" ht="26.25" x14ac:dyDescent="0.4">
      <c r="A12" s="13" t="s">
        <v>24</v>
      </c>
      <c r="B12" s="14"/>
      <c r="C12" s="14"/>
      <c r="D12" s="14"/>
      <c r="E12" s="15"/>
      <c r="F12" s="14"/>
      <c r="G12" s="14"/>
      <c r="H12" s="15"/>
      <c r="I12" s="14"/>
      <c r="J12" s="14"/>
      <c r="K12" s="14"/>
      <c r="L12" s="14"/>
      <c r="M12" s="14"/>
    </row>
    <row r="13" spans="1:13" x14ac:dyDescent="0.25">
      <c r="E13" s="2"/>
      <c r="H13" s="2"/>
    </row>
    <row r="14" spans="1:13" s="9" customFormat="1" ht="18.75" x14ac:dyDescent="0.3">
      <c r="A14" s="9" t="s">
        <v>25</v>
      </c>
    </row>
    <row r="20" spans="1:10" ht="18.75" x14ac:dyDescent="0.3">
      <c r="B20" s="9" t="s">
        <v>20</v>
      </c>
      <c r="C20" s="12">
        <f>E6/3.2</f>
        <v>0</v>
      </c>
      <c r="D20" s="9" t="s">
        <v>22</v>
      </c>
      <c r="E20" s="9"/>
      <c r="F20" s="12">
        <f>E6/104</f>
        <v>0</v>
      </c>
      <c r="G20" s="9" t="s">
        <v>22</v>
      </c>
      <c r="H20" s="9"/>
      <c r="I20" s="12">
        <f>E6/254</f>
        <v>0</v>
      </c>
      <c r="J20" s="9" t="s">
        <v>22</v>
      </c>
    </row>
    <row r="21" spans="1:10" ht="18.75" x14ac:dyDescent="0.3">
      <c r="B21" s="9" t="s">
        <v>21</v>
      </c>
      <c r="C21" s="12">
        <f>G6/3.37</f>
        <v>0</v>
      </c>
      <c r="D21" s="9" t="s">
        <v>22</v>
      </c>
      <c r="E21" s="9"/>
      <c r="F21" s="12">
        <f>G6/120</f>
        <v>0</v>
      </c>
      <c r="G21" s="9" t="s">
        <v>22</v>
      </c>
      <c r="H21" s="9"/>
      <c r="I21" s="12">
        <f>G6/163</f>
        <v>0</v>
      </c>
      <c r="J21" s="9" t="s">
        <v>22</v>
      </c>
    </row>
    <row r="23" spans="1:10" ht="18.75" x14ac:dyDescent="0.3">
      <c r="A23" s="9" t="s">
        <v>26</v>
      </c>
    </row>
    <row r="25" spans="1:10" ht="21" x14ac:dyDescent="0.35">
      <c r="B25" s="22">
        <f>E6/100*40/60</f>
        <v>0</v>
      </c>
      <c r="C25" s="10" t="s">
        <v>13</v>
      </c>
      <c r="D25" s="10" t="s">
        <v>27</v>
      </c>
      <c r="E25" s="10"/>
    </row>
    <row r="28" spans="1:10" ht="21" x14ac:dyDescent="0.35">
      <c r="B28" s="10">
        <f>E6/100*6/24</f>
        <v>0</v>
      </c>
      <c r="C28" s="10" t="s">
        <v>14</v>
      </c>
      <c r="D28" s="10" t="s">
        <v>28</v>
      </c>
      <c r="E28" s="9"/>
      <c r="F28" s="9"/>
    </row>
    <row r="35" spans="1:14" ht="26.25" x14ac:dyDescent="0.4">
      <c r="A35" s="16" t="s">
        <v>23</v>
      </c>
      <c r="B35" s="17"/>
      <c r="C35" s="17"/>
      <c r="D35" s="17"/>
      <c r="E35" s="17"/>
      <c r="F35" s="17"/>
      <c r="G35" s="17"/>
      <c r="H35" s="17"/>
      <c r="I35" s="17"/>
      <c r="J35" s="17"/>
      <c r="K35" s="17"/>
      <c r="L35" s="17"/>
      <c r="M35" s="17"/>
      <c r="N35" s="17"/>
    </row>
    <row r="38" spans="1:14" ht="46.5" x14ac:dyDescent="0.7">
      <c r="B38" s="11">
        <f>ROUND(G6/30000,0)</f>
        <v>0</v>
      </c>
    </row>
    <row r="41" spans="1:14" x14ac:dyDescent="0.25">
      <c r="A41" t="s">
        <v>33</v>
      </c>
      <c r="J41" s="24">
        <f>B38*7800000000</f>
        <v>0</v>
      </c>
      <c r="K41" t="s">
        <v>30</v>
      </c>
    </row>
    <row r="42" spans="1:14" x14ac:dyDescent="0.25">
      <c r="A42" t="s">
        <v>31</v>
      </c>
      <c r="C42" s="23">
        <f>J41/(500/0.01)/672051</f>
        <v>0</v>
      </c>
      <c r="D42" t="s">
        <v>32</v>
      </c>
    </row>
    <row r="44" spans="1:14" x14ac:dyDescent="0.25">
      <c r="H44" s="2"/>
    </row>
    <row r="52" spans="2:8" x14ac:dyDescent="0.25">
      <c r="E52" s="2"/>
      <c r="H52" s="2"/>
    </row>
    <row r="53" spans="2:8" x14ac:dyDescent="0.25"/>
    <row r="54" spans="2:8" x14ac:dyDescent="0.25">
      <c r="E54" s="2"/>
      <c r="H54" s="2"/>
    </row>
  </sheetData>
  <mergeCells count="3">
    <mergeCell ref="A1:M1"/>
    <mergeCell ref="E5:F5"/>
    <mergeCell ref="G5:H5"/>
  </mergeCell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Nombre d'heures</vt:lpstr>
      <vt:lpstr>Conséquences écologique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bm</dc:creator>
  <cp:lastModifiedBy>l bm</cp:lastModifiedBy>
  <dcterms:created xsi:type="dcterms:W3CDTF">2021-04-30T08:05:04Z</dcterms:created>
  <dcterms:modified xsi:type="dcterms:W3CDTF">2021-05-24T15:03:40Z</dcterms:modified>
</cp:coreProperties>
</file>