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moulin1\Desktop\Documents Atice\2016-2017\Site pédagogique\Organisation et fonctionnement\Organisation de services\"/>
    </mc:Choice>
  </mc:AlternateContent>
  <workbookProtection revisionsPassword="8BD2" lockRevision="1"/>
  <bookViews>
    <workbookView xWindow="0" yWindow="0" windowWidth="15480" windowHeight="8190" activeTab="5"/>
  </bookViews>
  <sheets>
    <sheet name="Période 1" sheetId="1" r:id="rId1"/>
    <sheet name="Feuil1" sheetId="6" state="hidden" r:id="rId2"/>
    <sheet name="Période 2" sheetId="2" r:id="rId3"/>
    <sheet name="Période 3" sheetId="3" r:id="rId4"/>
    <sheet name="Période 4" sheetId="4" r:id="rId5"/>
    <sheet name="Période 5" sheetId="5" r:id="rId6"/>
  </sheets>
  <definedNames>
    <definedName name="Période_1">#N/A</definedName>
    <definedName name="Période_2">#N/A</definedName>
    <definedName name="Z_069C010B_D19E_4D1F_9A31_488675FAFE8B_.wvu.Cols" localSheetId="1" hidden="1">Feuil1!$R:$R</definedName>
    <definedName name="Z_069C010B_D19E_4D1F_9A31_488675FAFE8B_.wvu.Cols" localSheetId="4" hidden="1">'Période 4'!$R:$R</definedName>
    <definedName name="Z_069C010B_D19E_4D1F_9A31_488675FAFE8B_.wvu.Cols" localSheetId="5" hidden="1">'Période 5'!$R:$R</definedName>
    <definedName name="Z_069C010B_D19E_4D1F_9A31_488675FAFE8B_.wvu.PrintArea" localSheetId="0" hidden="1">'Période 1'!$1:$37</definedName>
    <definedName name="Z_069C010B_D19E_4D1F_9A31_488675FAFE8B_.wvu.PrintArea" localSheetId="2" hidden="1">'Période 2'!$A$1:$S$37</definedName>
    <definedName name="Z_069C010B_D19E_4D1F_9A31_488675FAFE8B_.wvu.PrintArea" localSheetId="3" hidden="1">'Période 3'!$A$1:$S$34</definedName>
    <definedName name="Z_069C010B_D19E_4D1F_9A31_488675FAFE8B_.wvu.PrintArea" localSheetId="4" hidden="1">'Période 4'!$A$1:$S$34</definedName>
    <definedName name="Z_069C010B_D19E_4D1F_9A31_488675FAFE8B_.wvu.PrintArea" localSheetId="5" hidden="1">'Période 5'!$A$1:$S$45</definedName>
    <definedName name="Z_2ED24E49_9D36_4727_80B9_0B5800C05970_.wvu.Cols" localSheetId="4" hidden="1">'Période 4'!$R:$R</definedName>
    <definedName name="Z_2ED24E49_9D36_4727_80B9_0B5800C05970_.wvu.Cols" localSheetId="5" hidden="1">'Période 5'!$R:$R</definedName>
    <definedName name="Z_2ED24E49_9D36_4727_80B9_0B5800C05970_.wvu.PrintArea" localSheetId="0" hidden="1">'Période 1'!$1:$37</definedName>
    <definedName name="Z_2ED24E49_9D36_4727_80B9_0B5800C05970_.wvu.PrintArea" localSheetId="2" hidden="1">'Période 2'!$A$1:$S$37</definedName>
    <definedName name="Z_2ED24E49_9D36_4727_80B9_0B5800C05970_.wvu.PrintArea" localSheetId="3" hidden="1">'Période 3'!$A$1:$S$34</definedName>
    <definedName name="Z_2ED24E49_9D36_4727_80B9_0B5800C05970_.wvu.PrintArea" localSheetId="4" hidden="1">'Période 4'!$A$1:$S$34</definedName>
    <definedName name="Z_2ED24E49_9D36_4727_80B9_0B5800C05970_.wvu.PrintArea" localSheetId="5" hidden="1">'Période 5'!$A$1:$S$45</definedName>
    <definedName name="Z_892B4A4D_2A82_440F_AD3B_082B134F2BA8_.wvu.Cols" localSheetId="1" hidden="1">Feuil1!$R:$R</definedName>
    <definedName name="Z_892B4A4D_2A82_440F_AD3B_082B134F2BA8_.wvu.Cols" localSheetId="4" hidden="1">'Période 4'!$R:$R</definedName>
    <definedName name="Z_892B4A4D_2A82_440F_AD3B_082B134F2BA8_.wvu.Cols" localSheetId="5" hidden="1">'Période 5'!$R:$R</definedName>
    <definedName name="Z_892B4A4D_2A82_440F_AD3B_082B134F2BA8_.wvu.PrintArea" localSheetId="0" hidden="1">'Période 1'!$1:$37</definedName>
    <definedName name="Z_892B4A4D_2A82_440F_AD3B_082B134F2BA8_.wvu.PrintArea" localSheetId="2" hidden="1">'Période 2'!$A$1:$S$37</definedName>
    <definedName name="Z_892B4A4D_2A82_440F_AD3B_082B134F2BA8_.wvu.PrintArea" localSheetId="3" hidden="1">'Période 3'!$A$1:$S$34</definedName>
    <definedName name="Z_892B4A4D_2A82_440F_AD3B_082B134F2BA8_.wvu.PrintArea" localSheetId="4" hidden="1">'Période 4'!$A$1:$S$34</definedName>
    <definedName name="Z_892B4A4D_2A82_440F_AD3B_082B134F2BA8_.wvu.PrintArea" localSheetId="5" hidden="1">'Période 5'!$A$1:$S$45</definedName>
    <definedName name="Z_B7E675F4_6E20_43EE_BE0A_1E80BA7F9A71_.wvu.Cols" localSheetId="1" hidden="1">Feuil1!$R:$R</definedName>
    <definedName name="Z_B7E675F4_6E20_43EE_BE0A_1E80BA7F9A71_.wvu.Cols" localSheetId="4" hidden="1">'Période 4'!$R:$R</definedName>
    <definedName name="Z_B7E675F4_6E20_43EE_BE0A_1E80BA7F9A71_.wvu.Cols" localSheetId="5" hidden="1">'Période 5'!$R:$R</definedName>
    <definedName name="Z_B7E675F4_6E20_43EE_BE0A_1E80BA7F9A71_.wvu.PrintArea" localSheetId="0" hidden="1">'Période 1'!$1:$37</definedName>
    <definedName name="Z_B7E675F4_6E20_43EE_BE0A_1E80BA7F9A71_.wvu.PrintArea" localSheetId="2" hidden="1">'Période 2'!$A$1:$S$37</definedName>
    <definedName name="Z_B7E675F4_6E20_43EE_BE0A_1E80BA7F9A71_.wvu.PrintArea" localSheetId="3" hidden="1">'Période 3'!$A$1:$S$34</definedName>
    <definedName name="Z_B7E675F4_6E20_43EE_BE0A_1E80BA7F9A71_.wvu.PrintArea" localSheetId="4" hidden="1">'Période 4'!$A$1:$S$34</definedName>
    <definedName name="Z_B7E675F4_6E20_43EE_BE0A_1E80BA7F9A71_.wvu.PrintArea" localSheetId="5" hidden="1">'Période 5'!$A$1:$S$45</definedName>
    <definedName name="Z_CCD5DB49_ABEA_414F_BFEF_7DB337E5BA25_.wvu.Cols" localSheetId="1" hidden="1">Feuil1!$R:$R</definedName>
    <definedName name="Z_CCD5DB49_ABEA_414F_BFEF_7DB337E5BA25_.wvu.Cols" localSheetId="4" hidden="1">'Période 4'!$R:$R</definedName>
    <definedName name="Z_CCD5DB49_ABEA_414F_BFEF_7DB337E5BA25_.wvu.Cols" localSheetId="5" hidden="1">'Période 5'!$R:$R</definedName>
    <definedName name="Z_CCD5DB49_ABEA_414F_BFEF_7DB337E5BA25_.wvu.PrintArea" localSheetId="0" hidden="1">'Période 1'!$1:$37</definedName>
    <definedName name="Z_CCD5DB49_ABEA_414F_BFEF_7DB337E5BA25_.wvu.PrintArea" localSheetId="2" hidden="1">'Période 2'!$A$1:$S$37</definedName>
    <definedName name="Z_CCD5DB49_ABEA_414F_BFEF_7DB337E5BA25_.wvu.PrintArea" localSheetId="3" hidden="1">'Période 3'!$A$1:$S$34</definedName>
    <definedName name="Z_CCD5DB49_ABEA_414F_BFEF_7DB337E5BA25_.wvu.PrintArea" localSheetId="4" hidden="1">'Période 4'!$A$1:$S$34</definedName>
    <definedName name="Z_CCD5DB49_ABEA_414F_BFEF_7DB337E5BA25_.wvu.PrintArea" localSheetId="5" hidden="1">'Période 5'!$A$1:$S$45</definedName>
    <definedName name="Z_DF3FAEBD_94A0_4899_A846_B71B72E0A0D4_.wvu.Cols" localSheetId="1" hidden="1">Feuil1!$R:$R</definedName>
    <definedName name="Z_DF3FAEBD_94A0_4899_A846_B71B72E0A0D4_.wvu.Cols" localSheetId="4" hidden="1">'Période 4'!$R:$R</definedName>
    <definedName name="Z_DF3FAEBD_94A0_4899_A846_B71B72E0A0D4_.wvu.Cols" localSheetId="5" hidden="1">'Période 5'!$R:$R</definedName>
    <definedName name="Z_DF3FAEBD_94A0_4899_A846_B71B72E0A0D4_.wvu.PrintArea" localSheetId="0" hidden="1">'Période 1'!$1:$37</definedName>
    <definedName name="Z_DF3FAEBD_94A0_4899_A846_B71B72E0A0D4_.wvu.PrintArea" localSheetId="2" hidden="1">'Période 2'!$A$1:$S$37</definedName>
    <definedName name="Z_DF3FAEBD_94A0_4899_A846_B71B72E0A0D4_.wvu.PrintArea" localSheetId="3" hidden="1">'Période 3'!$A$1:$S$34</definedName>
    <definedName name="Z_DF3FAEBD_94A0_4899_A846_B71B72E0A0D4_.wvu.PrintArea" localSheetId="4" hidden="1">'Période 4'!$A$1:$S$34</definedName>
    <definedName name="Z_DF3FAEBD_94A0_4899_A846_B71B72E0A0D4_.wvu.PrintArea" localSheetId="5" hidden="1">'Période 5'!$A$1:$S$45</definedName>
    <definedName name="_xlnm.Print_Area" localSheetId="0">'Période 1'!$1:$37</definedName>
    <definedName name="_xlnm.Print_Area" localSheetId="2">'Période 2'!$A$1:$S$37</definedName>
    <definedName name="_xlnm.Print_Area" localSheetId="3">'Période 3'!$A$1:$S$34</definedName>
    <definedName name="_xlnm.Print_Area" localSheetId="4">'Période 4'!$A$1:$S$34</definedName>
    <definedName name="_xlnm.Print_Area" localSheetId="5">'Période 5'!$A$1:$S$45</definedName>
  </definedNames>
  <calcPr calcId="162913"/>
  <customWorkbookViews>
    <customWorkbookView name="Laura Moulin - Affichage personnalisé" guid="{B7E675F4-6E20-43EE-BE0A-1E80BA7F9A71}" mergeInterval="0" personalView="1" maximized="1" xWindow="1272" yWindow="-8" windowWidth="1040" windowHeight="784" activeSheetId="5"/>
    <customWorkbookView name="Florence Virevialle - Affichage personnalisé" guid="{069C010B-D19E-4D1F-9A31-488675FAFE8B}" mergeInterval="0" personalView="1" maximized="1" xWindow="-9" yWindow="-9" windowWidth="1938" windowHeight="1050" activeSheetId="5"/>
    <customWorkbookView name="Maryse Helleboid - Affichage personnalisé" guid="{DF3FAEBD-94A0-4899-A846-B71B72E0A0D4}" mergeInterval="0" personalView="1" maximized="1" xWindow="-11" yWindow="-11" windowWidth="1942" windowHeight="1046" activeSheetId="2"/>
    <customWorkbookView name="Sandra Barthelemy - Affichage personnalisé" guid="{892B4A4D-2A82-440F-AD3B-082B134F2BA8}" mergeInterval="0" personalView="1" maximized="1" xWindow="1672" yWindow="-8" windowWidth="1696" windowHeight="1066" activeSheetId="5"/>
    <customWorkbookView name="mischard - Affichage personnalisé" guid="{2ED24E49-9D36-4727-80B9-0B5800C05970}" mergeInterval="0" personalView="1" maximized="1" xWindow="1" yWindow="1" windowWidth="1147" windowHeight="827" activeSheetId="1"/>
    <customWorkbookView name="Maryline Ischard - Affichage personnalisé" guid="{CCD5DB49-ABEA-414F-BFEF-7DB337E5BA25}" mergeInterval="0" personalView="1" maximized="1" xWindow="-8" yWindow="-8" windowWidth="1936" windowHeight="1056" activeSheetId="5"/>
  </customWorkbookViews>
</workbook>
</file>

<file path=xl/calcChain.xml><?xml version="1.0" encoding="utf-8"?>
<calcChain xmlns="http://schemas.openxmlformats.org/spreadsheetml/2006/main">
  <c r="Q32" i="5" l="1"/>
  <c r="R33" i="5" s="1"/>
  <c r="S32" i="5" s="1"/>
  <c r="Q30" i="5"/>
  <c r="R31" i="5" s="1"/>
  <c r="S30" i="5" s="1"/>
  <c r="Q24" i="2"/>
  <c r="R25" i="2" s="1"/>
  <c r="S24" i="2" s="1"/>
  <c r="Q28" i="6" l="1"/>
  <c r="R29" i="6" s="1"/>
  <c r="S28" i="6" s="1"/>
  <c r="Q26" i="6"/>
  <c r="R27" i="6" s="1"/>
  <c r="S26" i="6" s="1"/>
  <c r="Q24" i="6"/>
  <c r="R25" i="6" s="1"/>
  <c r="S24" i="6" s="1"/>
  <c r="Q22" i="6"/>
  <c r="R23" i="6" s="1"/>
  <c r="S22" i="6" s="1"/>
  <c r="Q20" i="6"/>
  <c r="R21" i="6" s="1"/>
  <c r="S20" i="6" s="1"/>
  <c r="Q18" i="6"/>
  <c r="R19" i="6" s="1"/>
  <c r="S18" i="6" s="1"/>
  <c r="Q16" i="6"/>
  <c r="R17" i="6" s="1"/>
  <c r="S16" i="6" s="1"/>
  <c r="Q14" i="6"/>
  <c r="R15" i="6" s="1"/>
  <c r="S14" i="6" s="1"/>
  <c r="Q12" i="6"/>
  <c r="R13" i="6" s="1"/>
  <c r="Q10" i="6"/>
  <c r="R11" i="6" s="1"/>
  <c r="S10" i="6" s="1"/>
  <c r="S31" i="6" l="1"/>
  <c r="R31" i="6"/>
  <c r="S12" i="6"/>
  <c r="Q24" i="1"/>
  <c r="R25" i="1" s="1"/>
  <c r="S24" i="1" s="1"/>
  <c r="Q12" i="5"/>
  <c r="R13" i="5" s="1"/>
  <c r="Q18" i="4"/>
  <c r="R19" i="4" s="1"/>
  <c r="S18" i="4" s="1"/>
  <c r="Q12" i="2"/>
  <c r="Q28" i="5"/>
  <c r="R29" i="5" s="1"/>
  <c r="S28" i="5" s="1"/>
  <c r="Q26" i="5"/>
  <c r="R27" i="5" s="1"/>
  <c r="S26" i="5" s="1"/>
  <c r="Q10" i="4"/>
  <c r="R11" i="4" s="1"/>
  <c r="S10" i="4" s="1"/>
  <c r="Q10" i="2"/>
  <c r="R11" i="2"/>
  <c r="S10" i="2" s="1"/>
  <c r="R13" i="2"/>
  <c r="Q14" i="5"/>
  <c r="R15" i="5" s="1"/>
  <c r="S14" i="5" s="1"/>
  <c r="Q16" i="5"/>
  <c r="R17" i="5"/>
  <c r="S16" i="5" s="1"/>
  <c r="Q18" i="5"/>
  <c r="R19" i="5" s="1"/>
  <c r="S18" i="5" s="1"/>
  <c r="Q20" i="5"/>
  <c r="R21" i="5" s="1"/>
  <c r="S20" i="5" s="1"/>
  <c r="Q22" i="5"/>
  <c r="R23" i="5" s="1"/>
  <c r="S22" i="5" s="1"/>
  <c r="Q24" i="5"/>
  <c r="R25" i="5" s="1"/>
  <c r="S24" i="5" s="1"/>
  <c r="Q10" i="5"/>
  <c r="R11" i="5" s="1"/>
  <c r="S10" i="5" s="1"/>
  <c r="Q20" i="4"/>
  <c r="R21" i="4" s="1"/>
  <c r="S20" i="4" s="1"/>
  <c r="Q12" i="3"/>
  <c r="R13" i="3" s="1"/>
  <c r="S12" i="3" s="1"/>
  <c r="Q14" i="3"/>
  <c r="R15" i="3" s="1"/>
  <c r="Q16" i="3"/>
  <c r="R17" i="3" s="1"/>
  <c r="S16" i="3" s="1"/>
  <c r="Q18" i="3"/>
  <c r="R19" i="3" s="1"/>
  <c r="S18" i="3" s="1"/>
  <c r="Q20" i="3"/>
  <c r="R21" i="3" s="1"/>
  <c r="S20" i="3" s="1"/>
  <c r="Q10" i="3"/>
  <c r="R11" i="3" s="1"/>
  <c r="S10" i="3" s="1"/>
  <c r="Q14" i="4"/>
  <c r="R15" i="4" s="1"/>
  <c r="S14" i="4" s="1"/>
  <c r="Q16" i="4"/>
  <c r="R17" i="4" s="1"/>
  <c r="Q12" i="4"/>
  <c r="R13" i="4" s="1"/>
  <c r="S12" i="4" s="1"/>
  <c r="Q14" i="2"/>
  <c r="R15" i="2" s="1"/>
  <c r="S14" i="2" s="1"/>
  <c r="Q16" i="2"/>
  <c r="R17" i="2" s="1"/>
  <c r="S16" i="2" s="1"/>
  <c r="Q18" i="2"/>
  <c r="R19" i="2" s="1"/>
  <c r="S18" i="2" s="1"/>
  <c r="Q20" i="2"/>
  <c r="R21" i="2" s="1"/>
  <c r="S20" i="2" s="1"/>
  <c r="Q22" i="2"/>
  <c r="R23" i="2" s="1"/>
  <c r="S22" i="2" s="1"/>
  <c r="Q12" i="1"/>
  <c r="R13" i="1" s="1"/>
  <c r="S12" i="1" s="1"/>
  <c r="Q14" i="1"/>
  <c r="R15" i="1" s="1"/>
  <c r="S14" i="1" s="1"/>
  <c r="Q16" i="1"/>
  <c r="R17" i="1" s="1"/>
  <c r="S16" i="1" s="1"/>
  <c r="Q18" i="1"/>
  <c r="R19" i="1" s="1"/>
  <c r="S18" i="1" s="1"/>
  <c r="Q20" i="1"/>
  <c r="R21" i="1" s="1"/>
  <c r="S20" i="1" s="1"/>
  <c r="Q22" i="1"/>
  <c r="R23" i="1" s="1"/>
  <c r="S22" i="1" s="1"/>
  <c r="Q10" i="1"/>
  <c r="R11" i="1" s="1"/>
  <c r="S10" i="1" s="1"/>
  <c r="S12" i="2"/>
  <c r="S14" i="3" l="1"/>
  <c r="S23" i="3"/>
  <c r="S27" i="1"/>
  <c r="S16" i="4"/>
  <c r="R23" i="4"/>
  <c r="S23" i="4"/>
  <c r="R27" i="2"/>
  <c r="S27" i="2"/>
  <c r="R27" i="1"/>
  <c r="R23" i="3"/>
  <c r="R35" i="5"/>
  <c r="S12" i="5"/>
  <c r="S35" i="5"/>
  <c r="S33" i="6" l="1"/>
  <c r="S37" i="5"/>
  <c r="S25" i="4"/>
  <c r="S29" i="2"/>
  <c r="S25" i="3"/>
  <c r="R29" i="2"/>
  <c r="R25" i="3" s="1"/>
  <c r="R25" i="4" s="1"/>
  <c r="R37" i="5" l="1"/>
  <c r="R33" i="6"/>
</calcChain>
</file>

<file path=xl/sharedStrings.xml><?xml version="1.0" encoding="utf-8"?>
<sst xmlns="http://schemas.openxmlformats.org/spreadsheetml/2006/main" count="423" uniqueCount="45">
  <si>
    <t>Nom :</t>
  </si>
  <si>
    <t>Prénom :</t>
  </si>
  <si>
    <t>École de rattachement :</t>
  </si>
  <si>
    <t xml:space="preserve">Circonscription : </t>
  </si>
  <si>
    <t>lundi</t>
  </si>
  <si>
    <t>mardi</t>
  </si>
  <si>
    <t>mercredi</t>
  </si>
  <si>
    <t>jeudi</t>
  </si>
  <si>
    <t>vendredi</t>
  </si>
  <si>
    <t>Service 
effectué
dans la 
semaine</t>
  </si>
  <si>
    <t>Solde
de la
semaine</t>
  </si>
  <si>
    <t>école</t>
  </si>
  <si>
    <r>
      <t xml:space="preserve">Dans les cellules "école", inscrire pour mémoire, le nom de l'école d'exercice.
</t>
    </r>
    <r>
      <rPr>
        <b/>
        <i/>
        <sz val="10"/>
        <color indexed="63"/>
        <rFont val="Arial"/>
        <family val="2"/>
      </rPr>
      <t>Dans les cellules bleues, saisir la durée horaire effectuée : Pour 6 h de classe, saisir : 6:00 ; pour 5h30, saisir : 5:30 ; etc …</t>
    </r>
  </si>
  <si>
    <t>Solde 
de la
période</t>
  </si>
  <si>
    <t>Cliquer sur les onglets ci-dessous pour voir les autres périodes</t>
  </si>
  <si>
    <t>Cumul 
sur l'année</t>
  </si>
  <si>
    <t>Lundi</t>
  </si>
  <si>
    <t>Mardi</t>
  </si>
  <si>
    <t>Mercredi</t>
  </si>
  <si>
    <t>Jeudi</t>
  </si>
  <si>
    <t>Vendredi</t>
  </si>
  <si>
    <r>
      <t xml:space="preserve">Dans les cellules "école", inscrire pour mémoire, le nom de l'école d'exercice.
</t>
    </r>
    <r>
      <rPr>
        <b/>
        <i/>
        <sz val="11"/>
        <color indexed="63"/>
        <rFont val="Calibri"/>
        <family val="2"/>
      </rPr>
      <t>Dans les cellules bleues, saisir la durée horaire effectuée : Pour 6 h de classe, saisir : 6:00 ; pour 5h30, saisir : 5:30 ; etc.</t>
    </r>
  </si>
  <si>
    <t>r</t>
  </si>
  <si>
    <t>Observations :</t>
  </si>
  <si>
    <t>TR</t>
  </si>
  <si>
    <t>BFC</t>
  </si>
  <si>
    <t>Qualité :</t>
  </si>
  <si>
    <t xml:space="preserve">Document à retourner à la cellule de remplacement par mail </t>
  </si>
  <si>
    <t>VACANT</t>
  </si>
  <si>
    <r>
      <rPr>
        <b/>
        <sz val="11"/>
        <rFont val="Wingdings"/>
        <charset val="2"/>
      </rPr>
      <t>r</t>
    </r>
    <r>
      <rPr>
        <b/>
        <sz val="11"/>
        <rFont val="Calibri"/>
        <family val="2"/>
      </rPr>
      <t xml:space="preserve"> TV</t>
    </r>
  </si>
  <si>
    <r>
      <rPr>
        <b/>
        <sz val="11"/>
        <rFont val="Wingdings"/>
        <charset val="2"/>
      </rPr>
      <t>r</t>
    </r>
    <r>
      <rPr>
        <b/>
        <sz val="11"/>
        <rFont val="Calibri"/>
        <family val="2"/>
      </rPr>
      <t xml:space="preserve"> TD</t>
    </r>
  </si>
  <si>
    <r>
      <rPr>
        <b/>
        <sz val="11"/>
        <rFont val="Wingdings"/>
        <charset val="2"/>
      </rPr>
      <t>r</t>
    </r>
    <r>
      <rPr>
        <b/>
        <sz val="11"/>
        <rFont val="Calibri"/>
        <family val="2"/>
      </rPr>
      <t xml:space="preserve"> HC</t>
    </r>
  </si>
  <si>
    <r>
      <rPr>
        <b/>
        <sz val="11"/>
        <rFont val="Wingdings"/>
        <charset val="2"/>
      </rPr>
      <t>r</t>
    </r>
    <r>
      <rPr>
        <b/>
        <sz val="11"/>
        <rFont val="Calibri"/>
        <family val="2"/>
      </rPr>
      <t xml:space="preserve"> BU</t>
    </r>
  </si>
  <si>
    <r>
      <rPr>
        <b/>
        <sz val="11"/>
        <rFont val="Wingdings"/>
        <charset val="2"/>
      </rPr>
      <t>r</t>
    </r>
    <r>
      <rPr>
        <b/>
        <sz val="11"/>
        <rFont val="Calibri"/>
        <family val="2"/>
      </rPr>
      <t xml:space="preserve"> BR</t>
    </r>
  </si>
  <si>
    <t xml:space="preserve"> Année 2016/2017</t>
  </si>
  <si>
    <r>
      <rPr>
        <b/>
        <sz val="11"/>
        <rFont val="Wingdings"/>
        <charset val="2"/>
      </rPr>
      <t>r</t>
    </r>
    <r>
      <rPr>
        <b/>
        <sz val="11"/>
        <rFont val="Calibri"/>
        <family val="2"/>
      </rPr>
      <t xml:space="preserve"> T</t>
    </r>
  </si>
  <si>
    <t xml:space="preserve">Décompter l'horaire de l'école de rattachement le </t>
  </si>
  <si>
    <t xml:space="preserve">  Période 5 : du 2 mai 2017 au 23 juin 2017</t>
  </si>
  <si>
    <t>Ne pas modifier les cellules noircies</t>
  </si>
  <si>
    <t xml:space="preserve">        Période 1 : du 1er septembre 2017 au 20 octobre 2017</t>
  </si>
  <si>
    <t xml:space="preserve"> Année 2017/2018</t>
  </si>
  <si>
    <t xml:space="preserve">  Période 2 : du 6 novembre 2017 au 22 décembre 2017</t>
  </si>
  <si>
    <t xml:space="preserve"> Période 3 : du 8 janvier 2018 au 9 fevrier 2018</t>
  </si>
  <si>
    <t>Période 4 : du 26 février 2018 au 06 avril 2018</t>
  </si>
  <si>
    <t xml:space="preserve">  Période 5 : du 23 avril 2018 au 6 juillet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</si>
</sst>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d/mm"/>
    <numFmt numFmtId="165" formatCode="[hh]:mm"/>
    <numFmt numFmtId="166" formatCode="h:mm;@"/>
    <numFmt numFmtId="167" formatCode="\+hh:mm\ ;\-hh:mm\ "/>
    <numFmt numFmtId="168" formatCode="\+[hh]:mm;\-[hh]:mm"/>
    <numFmt numFmtId="169" formatCode="\+0.00\ ;\-0.00\ "/>
    <numFmt numFmtId="170" formatCode="ddd\-dd\-mmm"/>
  </numFmts>
  <fonts count="21"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i/>
      <sz val="10"/>
      <color indexed="63"/>
      <name val="Arial"/>
      <family val="2"/>
    </font>
    <font>
      <b/>
      <i/>
      <sz val="10"/>
      <color indexed="63"/>
      <name val="Arial"/>
      <family val="2"/>
    </font>
    <font>
      <i/>
      <sz val="9"/>
      <name val="Arial"/>
      <family val="2"/>
    </font>
    <font>
      <b/>
      <sz val="11"/>
      <name val="Wingdings 2"/>
      <family val="1"/>
      <charset val="2"/>
    </font>
    <font>
      <b/>
      <i/>
      <sz val="11"/>
      <color indexed="63"/>
      <name val="Calibri"/>
      <family val="2"/>
    </font>
    <font>
      <b/>
      <sz val="11"/>
      <name val="Wingdings"/>
      <charset val="2"/>
    </font>
    <font>
      <b/>
      <sz val="11"/>
      <name val="Calibri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1"/>
      <color indexed="63"/>
      <name val="Calibri"/>
      <family val="2"/>
      <scheme val="minor"/>
    </font>
    <font>
      <sz val="10"/>
      <color theme="1"/>
      <name val="Arial"/>
      <family val="2"/>
    </font>
    <font>
      <b/>
      <i/>
      <sz val="9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3"/>
      </patternFill>
    </fill>
    <fill>
      <patternFill patternType="solid">
        <fgColor rgb="FFBFF3F2"/>
        <bgColor indexed="23"/>
      </patternFill>
    </fill>
    <fill>
      <patternFill patternType="solid">
        <fgColor theme="1"/>
        <bgColor indexed="41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23"/>
      </right>
      <top/>
      <bottom style="thin">
        <color indexed="8"/>
      </bottom>
      <diagonal/>
    </border>
    <border>
      <left style="thin">
        <color indexed="64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/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/>
      <right style="thin">
        <color indexed="8"/>
      </right>
      <top style="thin">
        <color indexed="23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3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46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left" vertical="center"/>
      <protection locked="0"/>
    </xf>
    <xf numFmtId="167" fontId="3" fillId="2" borderId="3" xfId="0" applyNumberFormat="1" applyFont="1" applyFill="1" applyBorder="1" applyAlignment="1">
      <alignment horizontal="right" vertical="center"/>
    </xf>
    <xf numFmtId="166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NumberForma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69" fontId="3" fillId="2" borderId="3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left" vertical="center"/>
      <protection locked="0"/>
    </xf>
    <xf numFmtId="170" fontId="1" fillId="0" borderId="0" xfId="0" applyNumberFormat="1" applyFont="1" applyAlignment="1">
      <alignment vertical="center"/>
    </xf>
    <xf numFmtId="166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/>
    </xf>
    <xf numFmtId="0" fontId="7" fillId="0" borderId="0" xfId="0" applyFont="1" applyBorder="1"/>
    <xf numFmtId="0" fontId="0" fillId="3" borderId="0" xfId="0" applyFont="1" applyFill="1" applyBorder="1" applyAlignment="1"/>
    <xf numFmtId="166" fontId="3" fillId="4" borderId="0" xfId="0" applyNumberFormat="1" applyFont="1" applyFill="1" applyBorder="1" applyAlignment="1" applyProtection="1">
      <alignment vertical="center"/>
      <protection locked="0"/>
    </xf>
    <xf numFmtId="166" fontId="0" fillId="7" borderId="0" xfId="0" applyNumberFormat="1" applyFill="1" applyBorder="1" applyAlignment="1" applyProtection="1">
      <alignment vertical="center"/>
      <protection locked="0"/>
    </xf>
    <xf numFmtId="166" fontId="0" fillId="8" borderId="0" xfId="0" applyNumberFormat="1" applyFill="1" applyBorder="1"/>
    <xf numFmtId="170" fontId="1" fillId="8" borderId="0" xfId="0" applyNumberFormat="1" applyFont="1" applyFill="1" applyBorder="1" applyAlignment="1">
      <alignment vertic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/>
    <xf numFmtId="0" fontId="13" fillId="0" borderId="0" xfId="0" applyFont="1" applyBorder="1" applyAlignment="1" applyProtection="1">
      <alignment horizontal="left"/>
      <protection locked="0"/>
    </xf>
    <xf numFmtId="0" fontId="13" fillId="5" borderId="0" xfId="0" applyFont="1" applyFill="1"/>
    <xf numFmtId="0" fontId="13" fillId="0" borderId="0" xfId="0" applyFont="1" applyBorder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13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46" fontId="12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166" fontId="13" fillId="0" borderId="5" xfId="0" applyNumberFormat="1" applyFont="1" applyFill="1" applyBorder="1" applyAlignment="1">
      <alignment horizontal="right"/>
    </xf>
    <xf numFmtId="166" fontId="13" fillId="0" borderId="2" xfId="0" applyNumberFormat="1" applyFont="1" applyBorder="1" applyAlignment="1">
      <alignment horizontal="center" vertical="center"/>
    </xf>
    <xf numFmtId="168" fontId="13" fillId="2" borderId="6" xfId="0" applyNumberFormat="1" applyFont="1" applyFill="1" applyBorder="1"/>
    <xf numFmtId="2" fontId="13" fillId="0" borderId="5" xfId="0" applyNumberFormat="1" applyFont="1" applyFill="1" applyBorder="1" applyAlignment="1">
      <alignment horizontal="right"/>
    </xf>
    <xf numFmtId="168" fontId="13" fillId="0" borderId="0" xfId="0" applyNumberFormat="1" applyFont="1"/>
    <xf numFmtId="0" fontId="13" fillId="0" borderId="0" xfId="0" applyFont="1" applyBorder="1"/>
    <xf numFmtId="164" fontId="13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/>
    <xf numFmtId="0" fontId="10" fillId="5" borderId="0" xfId="0" applyFont="1" applyFill="1"/>
    <xf numFmtId="0" fontId="12" fillId="0" borderId="0" xfId="0" applyFont="1"/>
    <xf numFmtId="0" fontId="10" fillId="0" borderId="0" xfId="0" applyFont="1" applyBorder="1" applyAlignment="1"/>
    <xf numFmtId="164" fontId="14" fillId="0" borderId="0" xfId="0" applyNumberFormat="1" applyFont="1" applyBorder="1" applyAlignment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168" fontId="13" fillId="2" borderId="4" xfId="0" applyNumberFormat="1" applyFont="1" applyFill="1" applyBorder="1" applyAlignment="1">
      <alignment vertical="center"/>
    </xf>
    <xf numFmtId="20" fontId="11" fillId="8" borderId="1" xfId="0" applyNumberFormat="1" applyFont="1" applyFill="1" applyBorder="1" applyAlignment="1">
      <alignment horizontal="center" wrapText="1"/>
    </xf>
    <xf numFmtId="20" fontId="0" fillId="7" borderId="15" xfId="0" applyNumberFormat="1" applyFill="1" applyBorder="1" applyAlignment="1" applyProtection="1">
      <alignment horizontal="center" vertical="center"/>
      <protection locked="0"/>
    </xf>
    <xf numFmtId="0" fontId="12" fillId="0" borderId="34" xfId="0" applyFont="1" applyBorder="1"/>
    <xf numFmtId="0" fontId="12" fillId="0" borderId="0" xfId="0" applyFont="1" applyBorder="1" applyAlignment="1"/>
    <xf numFmtId="0" fontId="9" fillId="0" borderId="34" xfId="0" applyFont="1" applyBorder="1"/>
    <xf numFmtId="0" fontId="12" fillId="0" borderId="0" xfId="0" applyFont="1" applyBorder="1" applyAlignment="1" applyProtection="1">
      <alignment horizontal="left"/>
    </xf>
    <xf numFmtId="0" fontId="13" fillId="0" borderId="0" xfId="0" applyFont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>
      <alignment horizontal="left"/>
    </xf>
    <xf numFmtId="0" fontId="10" fillId="0" borderId="0" xfId="0" applyFont="1" applyProtection="1"/>
    <xf numFmtId="0" fontId="10" fillId="5" borderId="0" xfId="0" applyFont="1" applyFill="1" applyProtection="1"/>
    <xf numFmtId="0" fontId="12" fillId="0" borderId="0" xfId="0" applyFont="1" applyProtection="1"/>
    <xf numFmtId="0" fontId="10" fillId="0" borderId="0" xfId="0" applyFont="1" applyBorder="1" applyAlignment="1" applyProtection="1"/>
    <xf numFmtId="0" fontId="13" fillId="0" borderId="0" xfId="0" applyFont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2" fillId="0" borderId="0" xfId="0" applyFont="1" applyBorder="1" applyProtection="1"/>
    <xf numFmtId="0" fontId="13" fillId="5" borderId="0" xfId="0" applyFont="1" applyFill="1" applyProtection="1"/>
    <xf numFmtId="0" fontId="9" fillId="0" borderId="0" xfId="0" applyFont="1" applyBorder="1" applyProtection="1"/>
    <xf numFmtId="0" fontId="12" fillId="0" borderId="34" xfId="0" applyFont="1" applyBorder="1" applyProtection="1"/>
    <xf numFmtId="0" fontId="12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left"/>
    </xf>
    <xf numFmtId="164" fontId="14" fillId="0" borderId="0" xfId="0" applyNumberFormat="1" applyFont="1" applyBorder="1" applyAlignment="1" applyProtection="1"/>
    <xf numFmtId="164" fontId="13" fillId="0" borderId="0" xfId="0" applyNumberFormat="1" applyFont="1" applyBorder="1" applyAlignment="1" applyProtection="1"/>
    <xf numFmtId="0" fontId="12" fillId="0" borderId="0" xfId="0" applyFont="1" applyBorder="1" applyAlignment="1" applyProtection="1"/>
    <xf numFmtId="164" fontId="12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12" fillId="0" borderId="0" xfId="0" applyNumberFormat="1" applyFont="1" applyAlignment="1" applyProtection="1">
      <alignment horizontal="center"/>
    </xf>
    <xf numFmtId="0" fontId="13" fillId="0" borderId="0" xfId="0" applyFont="1" applyBorder="1" applyAlignment="1" applyProtection="1">
      <alignment horizontal="center" vertical="center"/>
    </xf>
    <xf numFmtId="46" fontId="12" fillId="0" borderId="0" xfId="0" applyNumberFormat="1" applyFont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</xf>
    <xf numFmtId="166" fontId="13" fillId="0" borderId="5" xfId="0" applyNumberFormat="1" applyFont="1" applyFill="1" applyBorder="1" applyAlignment="1" applyProtection="1">
      <alignment horizontal="right"/>
      <protection hidden="1"/>
    </xf>
    <xf numFmtId="168" fontId="13" fillId="2" borderId="6" xfId="0" applyNumberFormat="1" applyFont="1" applyFill="1" applyBorder="1" applyProtection="1">
      <protection hidden="1"/>
    </xf>
    <xf numFmtId="2" fontId="13" fillId="0" borderId="5" xfId="0" applyNumberFormat="1" applyFont="1" applyFill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12" fillId="0" borderId="3" xfId="0" applyFont="1" applyBorder="1" applyAlignment="1" applyProtection="1">
      <alignment horizontal="right" vertical="center" wrapText="1"/>
      <protection hidden="1"/>
    </xf>
    <xf numFmtId="168" fontId="13" fillId="2" borderId="4" xfId="0" applyNumberFormat="1" applyFont="1" applyFill="1" applyBorder="1" applyAlignment="1" applyProtection="1">
      <alignment vertical="center"/>
      <protection hidden="1"/>
    </xf>
    <xf numFmtId="164" fontId="13" fillId="0" borderId="33" xfId="0" applyNumberFormat="1" applyFont="1" applyBorder="1" applyAlignment="1" applyProtection="1">
      <alignment horizontal="center" vertical="center"/>
    </xf>
    <xf numFmtId="166" fontId="13" fillId="7" borderId="25" xfId="0" applyNumberFormat="1" applyFont="1" applyFill="1" applyBorder="1" applyAlignment="1" applyProtection="1">
      <alignment horizontal="center" vertical="center"/>
      <protection locked="0"/>
    </xf>
    <xf numFmtId="164" fontId="13" fillId="0" borderId="17" xfId="0" applyNumberFormat="1" applyFont="1" applyBorder="1" applyAlignment="1" applyProtection="1">
      <alignment horizontal="center" vertical="center"/>
    </xf>
    <xf numFmtId="0" fontId="14" fillId="0" borderId="23" xfId="0" applyFont="1" applyBorder="1" applyAlignment="1">
      <alignment horizontal="center"/>
    </xf>
    <xf numFmtId="0" fontId="0" fillId="0" borderId="22" xfId="0" applyFont="1" applyBorder="1" applyAlignment="1" applyProtection="1">
      <alignment horizontal="left" vertical="center"/>
      <protection locked="0"/>
    </xf>
    <xf numFmtId="164" fontId="0" fillId="0" borderId="21" xfId="0" applyNumberFormat="1" applyBorder="1" applyAlignment="1">
      <alignment horizontal="center" vertical="center"/>
    </xf>
    <xf numFmtId="0" fontId="0" fillId="6" borderId="32" xfId="0" applyFont="1" applyFill="1" applyBorder="1" applyAlignment="1"/>
    <xf numFmtId="166" fontId="0" fillId="2" borderId="15" xfId="0" applyNumberFormat="1" applyFill="1" applyBorder="1" applyAlignment="1" applyProtection="1">
      <alignment horizontal="center" vertical="center"/>
      <protection locked="0"/>
    </xf>
    <xf numFmtId="166" fontId="1" fillId="10" borderId="15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right" vertical="center"/>
    </xf>
    <xf numFmtId="167" fontId="15" fillId="2" borderId="5" xfId="0" applyNumberFormat="1" applyFont="1" applyFill="1" applyBorder="1" applyAlignment="1">
      <alignment horizontal="right" vertical="center"/>
    </xf>
    <xf numFmtId="0" fontId="12" fillId="5" borderId="34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 wrapText="1"/>
    </xf>
    <xf numFmtId="166" fontId="0" fillId="11" borderId="15" xfId="0" applyNumberFormat="1" applyFill="1" applyBorder="1" applyAlignment="1" applyProtection="1">
      <alignment horizontal="center" vertical="center"/>
      <protection locked="0"/>
    </xf>
    <xf numFmtId="166" fontId="17" fillId="11" borderId="15" xfId="0" applyNumberFormat="1" applyFont="1" applyFill="1" applyBorder="1" applyAlignment="1" applyProtection="1">
      <alignment horizontal="center" vertical="center"/>
      <protection locked="0"/>
    </xf>
    <xf numFmtId="166" fontId="1" fillId="9" borderId="15" xfId="0" applyNumberFormat="1" applyFont="1" applyFill="1" applyBorder="1" applyAlignment="1" applyProtection="1">
      <alignment horizontal="center" vertical="center"/>
    </xf>
    <xf numFmtId="166" fontId="0" fillId="2" borderId="15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 applyBorder="1" applyAlignment="1">
      <alignment horizontal="center" vertical="center"/>
    </xf>
    <xf numFmtId="165" fontId="13" fillId="0" borderId="5" xfId="0" applyNumberFormat="1" applyFont="1" applyFill="1" applyBorder="1" applyAlignment="1" applyProtection="1">
      <alignment horizontal="right" vertical="center"/>
      <protection hidden="1"/>
    </xf>
    <xf numFmtId="167" fontId="15" fillId="2" borderId="5" xfId="0" applyNumberFormat="1" applyFont="1" applyFill="1" applyBorder="1" applyAlignment="1" applyProtection="1">
      <alignment horizontal="right" vertical="center"/>
      <protection locked="0"/>
    </xf>
    <xf numFmtId="165" fontId="13" fillId="0" borderId="34" xfId="0" applyNumberFormat="1" applyFont="1" applyFill="1" applyBorder="1" applyAlignment="1" applyProtection="1">
      <alignment horizontal="right" vertical="center"/>
      <protection hidden="1"/>
    </xf>
    <xf numFmtId="168" fontId="13" fillId="2" borderId="34" xfId="0" applyNumberFormat="1" applyFont="1" applyFill="1" applyBorder="1" applyProtection="1">
      <protection hidden="1"/>
    </xf>
    <xf numFmtId="167" fontId="15" fillId="2" borderId="34" xfId="0" applyNumberFormat="1" applyFont="1" applyFill="1" applyBorder="1" applyAlignment="1" applyProtection="1">
      <alignment horizontal="right" vertical="center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right" vertical="center"/>
    </xf>
    <xf numFmtId="167" fontId="15" fillId="2" borderId="5" xfId="0" applyNumberFormat="1" applyFont="1" applyFill="1" applyBorder="1" applyAlignment="1">
      <alignment horizontal="right" vertical="center"/>
    </xf>
    <xf numFmtId="167" fontId="15" fillId="2" borderId="6" xfId="0" applyNumberFormat="1" applyFont="1" applyFill="1" applyBorder="1" applyAlignment="1">
      <alignment horizontal="right" vertical="center"/>
    </xf>
    <xf numFmtId="167" fontId="15" fillId="2" borderId="3" xfId="0" applyNumberFormat="1" applyFont="1" applyFill="1" applyBorder="1" applyAlignment="1">
      <alignment horizontal="right" vertical="center"/>
    </xf>
    <xf numFmtId="0" fontId="12" fillId="0" borderId="8" xfId="0" applyFont="1" applyBorder="1"/>
    <xf numFmtId="166" fontId="13" fillId="0" borderId="0" xfId="0" applyNumberFormat="1" applyFont="1" applyBorder="1" applyAlignment="1">
      <alignment horizontal="center" vertical="center"/>
    </xf>
    <xf numFmtId="164" fontId="13" fillId="0" borderId="34" xfId="0" applyNumberFormat="1" applyFont="1" applyBorder="1" applyAlignment="1" applyProtection="1">
      <alignment horizontal="center" vertical="center"/>
    </xf>
    <xf numFmtId="164" fontId="13" fillId="0" borderId="26" xfId="0" applyNumberFormat="1" applyFont="1" applyBorder="1" applyAlignment="1" applyProtection="1">
      <alignment horizontal="center" vertical="center"/>
    </xf>
    <xf numFmtId="164" fontId="13" fillId="0" borderId="45" xfId="0" applyNumberFormat="1" applyFont="1" applyBorder="1" applyAlignment="1" applyProtection="1">
      <alignment horizontal="center" vertical="center"/>
    </xf>
    <xf numFmtId="166" fontId="13" fillId="2" borderId="32" xfId="0" applyNumberFormat="1" applyFont="1" applyFill="1" applyBorder="1" applyAlignment="1" applyProtection="1">
      <alignment horizontal="centerContinuous" vertical="center"/>
      <protection locked="0"/>
    </xf>
    <xf numFmtId="166" fontId="13" fillId="2" borderId="36" xfId="0" applyNumberFormat="1" applyFont="1" applyFill="1" applyBorder="1" applyAlignment="1" applyProtection="1">
      <alignment horizontal="centerContinuous" vertical="center"/>
      <protection locked="0"/>
    </xf>
    <xf numFmtId="166" fontId="13" fillId="2" borderId="32" xfId="0" applyNumberFormat="1" applyFont="1" applyFill="1" applyBorder="1" applyAlignment="1" applyProtection="1">
      <alignment horizontal="center" vertical="center"/>
      <protection locked="0"/>
    </xf>
    <xf numFmtId="166" fontId="13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164" fontId="0" fillId="0" borderId="46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0" fontId="0" fillId="0" borderId="39" xfId="0" applyFont="1" applyBorder="1" applyAlignment="1" applyProtection="1">
      <alignment horizontal="left" vertical="center"/>
      <protection locked="0"/>
    </xf>
    <xf numFmtId="166" fontId="0" fillId="2" borderId="32" xfId="0" applyNumberFormat="1" applyFill="1" applyBorder="1" applyAlignment="1" applyProtection="1">
      <alignment horizontal="center" vertical="center"/>
      <protection locked="0"/>
    </xf>
    <xf numFmtId="166" fontId="0" fillId="2" borderId="36" xfId="0" applyNumberFormat="1" applyFill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left" vertical="center"/>
      <protection locked="0"/>
    </xf>
    <xf numFmtId="0" fontId="20" fillId="0" borderId="23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166" fontId="0" fillId="2" borderId="32" xfId="0" applyNumberFormat="1" applyFill="1" applyBorder="1" applyAlignment="1" applyProtection="1">
      <alignment vertical="center"/>
      <protection locked="0"/>
    </xf>
    <xf numFmtId="166" fontId="0" fillId="2" borderId="36" xfId="0" applyNumberFormat="1" applyFill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  <protection locked="0"/>
    </xf>
    <xf numFmtId="0" fontId="0" fillId="0" borderId="49" xfId="0" applyFont="1" applyBorder="1" applyAlignment="1" applyProtection="1">
      <alignment horizontal="left" vertical="center"/>
      <protection locked="0"/>
    </xf>
    <xf numFmtId="166" fontId="0" fillId="2" borderId="33" xfId="0" applyNumberFormat="1" applyFill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horizontal="left" vertical="center"/>
      <protection locked="0"/>
    </xf>
    <xf numFmtId="164" fontId="0" fillId="0" borderId="50" xfId="0" applyNumberFormat="1" applyBorder="1" applyAlignment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164" fontId="13" fillId="0" borderId="18" xfId="0" applyNumberFormat="1" applyFont="1" applyBorder="1" applyAlignment="1" applyProtection="1">
      <alignment horizontal="center" vertical="center"/>
    </xf>
    <xf numFmtId="164" fontId="13" fillId="0" borderId="19" xfId="0" applyNumberFormat="1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left" vertical="center"/>
      <protection locked="0"/>
    </xf>
    <xf numFmtId="164" fontId="13" fillId="0" borderId="21" xfId="0" applyNumberFormat="1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left" vertical="center"/>
      <protection locked="0"/>
    </xf>
    <xf numFmtId="166" fontId="13" fillId="0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left" vertical="center"/>
    </xf>
    <xf numFmtId="166" fontId="13" fillId="2" borderId="15" xfId="0" applyNumberFormat="1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/>
    </xf>
    <xf numFmtId="0" fontId="14" fillId="0" borderId="24" xfId="0" applyFont="1" applyBorder="1" applyAlignment="1" applyProtection="1">
      <alignment horizontal="center"/>
    </xf>
    <xf numFmtId="0" fontId="14" fillId="0" borderId="25" xfId="0" applyFont="1" applyBorder="1" applyAlignment="1" applyProtection="1">
      <alignment horizontal="center"/>
    </xf>
    <xf numFmtId="165" fontId="13" fillId="0" borderId="3" xfId="0" applyNumberFormat="1" applyFont="1" applyFill="1" applyBorder="1" applyAlignment="1" applyProtection="1">
      <alignment horizontal="right" vertical="center"/>
      <protection hidden="1"/>
    </xf>
    <xf numFmtId="167" fontId="15" fillId="2" borderId="3" xfId="0" applyNumberFormat="1" applyFont="1" applyFill="1" applyBorder="1" applyAlignment="1" applyProtection="1">
      <alignment horizontal="right" vertical="center"/>
      <protection hidden="1"/>
    </xf>
    <xf numFmtId="167" fontId="15" fillId="2" borderId="5" xfId="0" applyNumberFormat="1" applyFont="1" applyFill="1" applyBorder="1" applyAlignment="1" applyProtection="1">
      <alignment horizontal="right" vertical="center"/>
      <protection hidden="1"/>
    </xf>
    <xf numFmtId="167" fontId="15" fillId="2" borderId="6" xfId="0" applyNumberFormat="1" applyFont="1" applyFill="1" applyBorder="1" applyAlignment="1" applyProtection="1">
      <alignment horizontal="right" vertical="center"/>
      <protection hidden="1"/>
    </xf>
    <xf numFmtId="166" fontId="13" fillId="2" borderId="27" xfId="0" applyNumberFormat="1" applyFont="1" applyFill="1" applyBorder="1" applyAlignment="1" applyProtection="1">
      <alignment horizontal="center" vertical="center"/>
      <protection locked="0"/>
    </xf>
    <xf numFmtId="166" fontId="13" fillId="2" borderId="28" xfId="0" applyNumberFormat="1" applyFont="1" applyFill="1" applyBorder="1" applyAlignment="1" applyProtection="1">
      <alignment horizontal="center" vertical="center"/>
      <protection locked="0"/>
    </xf>
    <xf numFmtId="166" fontId="13" fillId="2" borderId="35" xfId="0" applyNumberFormat="1" applyFont="1" applyFill="1" applyBorder="1" applyAlignment="1" applyProtection="1">
      <alignment horizontal="center" vertical="center"/>
      <protection locked="0"/>
    </xf>
    <xf numFmtId="0" fontId="12" fillId="5" borderId="34" xfId="0" applyFont="1" applyFill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wrapText="1"/>
    </xf>
    <xf numFmtId="0" fontId="16" fillId="6" borderId="29" xfId="0" applyFont="1" applyFill="1" applyBorder="1" applyAlignment="1" applyProtection="1">
      <alignment horizontal="center" vertical="center" wrapText="1"/>
    </xf>
    <xf numFmtId="0" fontId="16" fillId="6" borderId="30" xfId="0" applyFont="1" applyFill="1" applyBorder="1" applyAlignment="1" applyProtection="1">
      <alignment horizontal="center" vertical="center" wrapText="1"/>
    </xf>
    <xf numFmtId="0" fontId="16" fillId="6" borderId="31" xfId="0" applyFont="1" applyFill="1" applyBorder="1" applyAlignment="1" applyProtection="1">
      <alignment horizontal="center" vertical="center" wrapText="1"/>
    </xf>
    <xf numFmtId="0" fontId="13" fillId="6" borderId="23" xfId="0" applyFont="1" applyFill="1" applyBorder="1" applyAlignment="1"/>
    <xf numFmtId="0" fontId="13" fillId="6" borderId="24" xfId="0" applyFont="1" applyFill="1" applyBorder="1" applyAlignment="1"/>
    <xf numFmtId="0" fontId="13" fillId="6" borderId="25" xfId="0" applyFont="1" applyFill="1" applyBorder="1" applyAlignment="1"/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0" fillId="0" borderId="22" xfId="0" applyFont="1" applyBorder="1" applyAlignment="1" applyProtection="1">
      <alignment horizontal="left" vertical="center"/>
      <protection locked="0"/>
    </xf>
    <xf numFmtId="164" fontId="0" fillId="0" borderId="21" xfId="0" applyNumberFormat="1" applyBorder="1" applyAlignment="1">
      <alignment horizontal="center" vertical="center"/>
    </xf>
    <xf numFmtId="0" fontId="0" fillId="6" borderId="32" xfId="0" applyFont="1" applyFill="1" applyBorder="1" applyAlignment="1"/>
    <xf numFmtId="0" fontId="0" fillId="6" borderId="33" xfId="0" applyFont="1" applyFill="1" applyBorder="1" applyAlignment="1"/>
    <xf numFmtId="0" fontId="0" fillId="6" borderId="25" xfId="0" applyFont="1" applyFill="1" applyBorder="1" applyAlignment="1"/>
    <xf numFmtId="166" fontId="0" fillId="2" borderId="15" xfId="0" applyNumberFormat="1" applyFill="1" applyBorder="1" applyAlignment="1" applyProtection="1">
      <alignment horizontal="center" vertical="center"/>
      <protection locked="0"/>
    </xf>
    <xf numFmtId="166" fontId="0" fillId="2" borderId="35" xfId="0" applyNumberFormat="1" applyFill="1" applyBorder="1" applyAlignment="1" applyProtection="1">
      <alignment horizontal="center" vertical="center"/>
      <protection locked="0"/>
    </xf>
    <xf numFmtId="166" fontId="1" fillId="10" borderId="15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164" fontId="0" fillId="0" borderId="38" xfId="0" applyNumberFormat="1" applyBorder="1" applyAlignment="1">
      <alignment horizontal="center" vertical="center"/>
    </xf>
    <xf numFmtId="20" fontId="0" fillId="2" borderId="15" xfId="0" applyNumberFormat="1" applyFill="1" applyBorder="1" applyAlignment="1" applyProtection="1">
      <alignment horizontal="center" vertical="center"/>
      <protection locked="0"/>
    </xf>
    <xf numFmtId="165" fontId="0" fillId="0" borderId="3" xfId="0" applyNumberFormat="1" applyFill="1" applyBorder="1" applyAlignment="1">
      <alignment horizontal="right" vertical="center"/>
    </xf>
    <xf numFmtId="0" fontId="0" fillId="7" borderId="15" xfId="0" applyNumberFormat="1" applyFill="1" applyBorder="1" applyAlignment="1" applyProtection="1">
      <alignment horizontal="center" vertical="center"/>
      <protection locked="0"/>
    </xf>
    <xf numFmtId="167" fontId="15" fillId="2" borderId="5" xfId="0" applyNumberFormat="1" applyFont="1" applyFill="1" applyBorder="1" applyAlignment="1">
      <alignment horizontal="right" vertical="center"/>
    </xf>
    <xf numFmtId="167" fontId="15" fillId="2" borderId="6" xfId="0" applyNumberFormat="1" applyFont="1" applyFill="1" applyBorder="1" applyAlignment="1">
      <alignment horizontal="right" vertical="center"/>
    </xf>
    <xf numFmtId="167" fontId="15" fillId="2" borderId="3" xfId="0" applyNumberFormat="1" applyFont="1" applyFill="1" applyBorder="1" applyAlignment="1">
      <alignment horizontal="right" vertical="center"/>
    </xf>
    <xf numFmtId="0" fontId="12" fillId="5" borderId="34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0" fillId="3" borderId="0" xfId="0" applyFont="1" applyFill="1" applyBorder="1" applyAlignment="1"/>
    <xf numFmtId="164" fontId="0" fillId="0" borderId="48" xfId="0" applyNumberFormat="1" applyBorder="1" applyAlignment="1">
      <alignment horizontal="center" vertical="center"/>
    </xf>
    <xf numFmtId="166" fontId="0" fillId="2" borderId="44" xfId="0" applyNumberFormat="1" applyFill="1" applyBorder="1" applyAlignment="1" applyProtection="1">
      <alignment horizontal="center" vertical="center"/>
      <protection locked="0"/>
    </xf>
    <xf numFmtId="0" fontId="0" fillId="6" borderId="23" xfId="0" applyFont="1" applyFill="1" applyBorder="1" applyAlignment="1"/>
    <xf numFmtId="0" fontId="0" fillId="6" borderId="24" xfId="0" applyFont="1" applyFill="1" applyBorder="1" applyAlignment="1"/>
    <xf numFmtId="0" fontId="6" fillId="0" borderId="0" xfId="0" applyFont="1" applyBorder="1" applyAlignment="1">
      <alignment horizontal="center" vertical="center" wrapText="1"/>
    </xf>
    <xf numFmtId="166" fontId="0" fillId="7" borderId="15" xfId="0" applyNumberFormat="1" applyFill="1" applyBorder="1" applyAlignment="1" applyProtection="1">
      <alignment horizontal="center" vertical="center"/>
      <protection locked="0"/>
    </xf>
    <xf numFmtId="166" fontId="17" fillId="7" borderId="15" xfId="0" applyNumberFormat="1" applyFont="1" applyFill="1" applyBorder="1" applyAlignment="1" applyProtection="1">
      <alignment horizontal="center" vertical="center"/>
      <protection locked="0"/>
    </xf>
    <xf numFmtId="166" fontId="1" fillId="10" borderId="27" xfId="0" applyNumberFormat="1" applyFont="1" applyFill="1" applyBorder="1" applyAlignment="1" applyProtection="1">
      <alignment horizontal="center" vertical="center"/>
    </xf>
    <xf numFmtId="166" fontId="1" fillId="10" borderId="28" xfId="0" applyNumberFormat="1" applyFont="1" applyFill="1" applyBorder="1" applyAlignment="1" applyProtection="1">
      <alignment horizontal="center" vertical="center"/>
    </xf>
    <xf numFmtId="166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40" xfId="0" applyFont="1" applyFill="1" applyBorder="1" applyAlignment="1"/>
    <xf numFmtId="0" fontId="0" fillId="6" borderId="34" xfId="0" applyFont="1" applyFill="1" applyBorder="1" applyAlignment="1"/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1"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23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23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23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23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23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1"/>
          <bgColor indexed="1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colors>
    <mruColors>
      <color rgb="FFBF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usernames" Target="revisions/userNames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3</xdr:row>
      <xdr:rowOff>161925</xdr:rowOff>
    </xdr:from>
    <xdr:ext cx="77781" cy="198420"/>
    <xdr:sp macro="" textlink="">
      <xdr:nvSpPr>
        <xdr:cNvPr id="2" name="ZoneTexte 1"/>
        <xdr:cNvSpPr txBox="1"/>
      </xdr:nvSpPr>
      <xdr:spPr>
        <a:xfrm>
          <a:off x="1905000" y="809625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3</xdr:row>
      <xdr:rowOff>161925</xdr:rowOff>
    </xdr:from>
    <xdr:ext cx="77781" cy="198420"/>
    <xdr:sp macro="" textlink="">
      <xdr:nvSpPr>
        <xdr:cNvPr id="2" name="ZoneTexte 1"/>
        <xdr:cNvSpPr txBox="1"/>
      </xdr:nvSpPr>
      <xdr:spPr>
        <a:xfrm>
          <a:off x="1905000" y="809625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3</xdr:row>
      <xdr:rowOff>161925</xdr:rowOff>
    </xdr:from>
    <xdr:ext cx="77781" cy="198420"/>
    <xdr:sp macro="" textlink="">
      <xdr:nvSpPr>
        <xdr:cNvPr id="2" name="ZoneTexte 1"/>
        <xdr:cNvSpPr txBox="1"/>
      </xdr:nvSpPr>
      <xdr:spPr>
        <a:xfrm>
          <a:off x="1905000" y="809625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590550</xdr:colOff>
      <xdr:row>25</xdr:row>
      <xdr:rowOff>76200</xdr:rowOff>
    </xdr:from>
    <xdr:ext cx="78818" cy="198420"/>
    <xdr:sp macro="" textlink="">
      <xdr:nvSpPr>
        <xdr:cNvPr id="2" name="ZoneTexte 1"/>
        <xdr:cNvSpPr txBox="1"/>
      </xdr:nvSpPr>
      <xdr:spPr>
        <a:xfrm>
          <a:off x="66675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104775</xdr:colOff>
      <xdr:row>3</xdr:row>
      <xdr:rowOff>161925</xdr:rowOff>
    </xdr:from>
    <xdr:ext cx="77781" cy="198420"/>
    <xdr:sp macro="" textlink="">
      <xdr:nvSpPr>
        <xdr:cNvPr id="3" name="ZoneTexte 2"/>
        <xdr:cNvSpPr txBox="1"/>
      </xdr:nvSpPr>
      <xdr:spPr>
        <a:xfrm>
          <a:off x="1905000" y="809625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3</xdr:row>
      <xdr:rowOff>161925</xdr:rowOff>
    </xdr:from>
    <xdr:ext cx="77781" cy="198420"/>
    <xdr:sp macro="" textlink="">
      <xdr:nvSpPr>
        <xdr:cNvPr id="2" name="ZoneTexte 1"/>
        <xdr:cNvSpPr txBox="1"/>
      </xdr:nvSpPr>
      <xdr:spPr>
        <a:xfrm>
          <a:off x="2000250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revisions/_rels/revisionHeaders.xml.rels><?xml version="1.0" encoding="UTF-8" standalone="yes"?>
<Relationships xmlns="http://schemas.openxmlformats.org/package/2006/relationships"><Relationship Id="rId21" Type="http://schemas.openxmlformats.org/officeDocument/2006/relationships/revisionLog" Target="revisionLog2.xml"/><Relationship Id="rId20" Type="http://schemas.openxmlformats.org/officeDocument/2006/relationships/revisionLog" Target="revisionLog1.xml"/><Relationship Id="rId23" Type="http://schemas.openxmlformats.org/officeDocument/2006/relationships/revisionLog" Target="revisionLog4.xml"/><Relationship Id="rId19" Type="http://schemas.openxmlformats.org/officeDocument/2006/relationships/revisionLog" Target="revisionLog16.xml"/><Relationship Id="rId22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DE0B69B-7EEC-4510-A156-64FCC03B68E3}" diskRevisions="1" revisionId="817" version="3" protected="1">
  <header guid="{165D403F-E53B-4EE1-81D9-7A59436EE3B2}" dateTime="2017-09-20T14:22:48" maxSheetId="7" userName="Florence Virevialle" r:id="rId19" minRId="537" maxRId="782">
    <sheetIdMap count="6">
      <sheetId val="1"/>
      <sheetId val="6"/>
      <sheetId val="2"/>
      <sheetId val="3"/>
      <sheetId val="4"/>
      <sheetId val="5"/>
    </sheetIdMap>
  </header>
  <header guid="{5CEF448C-E369-493D-9C70-B45BBCE0C767}" dateTime="2017-09-29T09:48:00" maxSheetId="7" userName="Florence Virevialle" r:id="rId20" minRId="791" maxRId="792">
    <sheetIdMap count="6">
      <sheetId val="1"/>
      <sheetId val="6"/>
      <sheetId val="2"/>
      <sheetId val="3"/>
      <sheetId val="4"/>
      <sheetId val="5"/>
    </sheetIdMap>
  </header>
  <header guid="{E4AE246D-7245-470E-95AD-1E637E2FFDFC}" dateTime="2017-10-03T10:22:59" maxSheetId="7" userName="Maryline Ischard" r:id="rId21">
    <sheetIdMap count="6">
      <sheetId val="1"/>
      <sheetId val="6"/>
      <sheetId val="2"/>
      <sheetId val="3"/>
      <sheetId val="4"/>
      <sheetId val="5"/>
    </sheetIdMap>
  </header>
  <header guid="{3EB442A7-A8F1-4442-A74A-9B8376897440}" dateTime="2017-10-04T09:49:54" maxSheetId="7" userName="Laura Moulin" r:id="rId22">
    <sheetIdMap count="6">
      <sheetId val="1"/>
      <sheetId val="6"/>
      <sheetId val="2"/>
      <sheetId val="3"/>
      <sheetId val="4"/>
      <sheetId val="5"/>
    </sheetIdMap>
  </header>
  <header guid="{3DE0B69B-7EEC-4510-A156-64FCC03B68E3}" dateTime="2017-10-04T09:50:08" maxSheetId="7" userName="Laura Moulin" r:id="rId23" minRId="817">
    <sheetIdMap count="6">
      <sheetId val="1"/>
      <sheetId val="6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1" sId="2">
    <oc r="A29" t="inlineStr">
      <is>
        <t>Décompter l'horaire de l'école de rattachement le 11/11/16</t>
      </is>
    </oc>
    <nc r="A29"/>
  </rcc>
  <rcc rId="792" sId="5">
    <oc r="A37" t="inlineStr">
      <is>
        <t>Décompter l'horaire de l'école de rattachement les 1er, 8, 25 et 26 mai et 5 juin</t>
      </is>
    </oc>
    <nc r="A37"/>
  </rcc>
  <rcv guid="{069C010B-D19E-4D1F-9A31-488675FAFE8B}" action="delete"/>
  <rdn rId="0" localSheetId="1" customView="1" name="Z_069C010B_D19E_4D1F_9A31_488675FAFE8B_.wvu.PrintArea" hidden="1" oldHidden="1">
    <formula>'Période 1'!$1:$37</formula>
    <oldFormula>'Période 1'!$1:$37</oldFormula>
  </rdn>
  <rdn rId="0" localSheetId="6" customView="1" name="Z_069C010B_D19E_4D1F_9A31_488675FAFE8B_.wvu.Cols" hidden="1" oldHidden="1">
    <formula>Feuil1!$R:$R</formula>
    <oldFormula>Feuil1!$R:$R</oldFormula>
  </rdn>
  <rdn rId="0" localSheetId="2" customView="1" name="Z_069C010B_D19E_4D1F_9A31_488675FAFE8B_.wvu.PrintArea" hidden="1" oldHidden="1">
    <formula>'Période 2'!$A$1:$S$37</formula>
    <oldFormula>'Période 2'!$A$1:$S$37</oldFormula>
  </rdn>
  <rdn rId="0" localSheetId="3" customView="1" name="Z_069C010B_D19E_4D1F_9A31_488675FAFE8B_.wvu.PrintArea" hidden="1" oldHidden="1">
    <formula>'Période 3'!$A$1:$S$34</formula>
    <oldFormula>'Période 3'!$A$1:$S$34</oldFormula>
  </rdn>
  <rdn rId="0" localSheetId="4" customView="1" name="Z_069C010B_D19E_4D1F_9A31_488675FAFE8B_.wvu.PrintArea" hidden="1" oldHidden="1">
    <formula>'Période 4'!$A$1:$S$34</formula>
    <oldFormula>'Période 4'!$A$1:$S$34</oldFormula>
  </rdn>
  <rdn rId="0" localSheetId="4" customView="1" name="Z_069C010B_D19E_4D1F_9A31_488675FAFE8B_.wvu.Cols" hidden="1" oldHidden="1">
    <formula>'Période 4'!$R:$R</formula>
    <oldFormula>'Période 4'!$R:$R</oldFormula>
  </rdn>
  <rdn rId="0" localSheetId="5" customView="1" name="Z_069C010B_D19E_4D1F_9A31_488675FAFE8B_.wvu.PrintArea" hidden="1" oldHidden="1">
    <formula>'Période 5'!$A$1:$S$45</formula>
    <oldFormula>'Période 5'!$A$1:$S$45</oldFormula>
  </rdn>
  <rdn rId="0" localSheetId="5" customView="1" name="Z_069C010B_D19E_4D1F_9A31_488675FAFE8B_.wvu.Cols" hidden="1" oldHidden="1">
    <formula>'Période 5'!$R:$R</formula>
    <oldFormula>'Période 5'!$R:$R</oldFormula>
  </rdn>
  <rcv guid="{069C010B-D19E-4D1F-9A31-488675FAFE8B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5" start="0" length="0">
    <dxf>
      <border outline="0"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1" sqref="C25" start="0" length="0">
    <dxf>
      <fill>
        <patternFill>
          <bgColor indexed="27"/>
        </patternFill>
      </fill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cc rId="537" sId="1" numFmtId="23">
    <nc r="B25">
      <v>0.20833333333333334</v>
    </nc>
  </rcc>
  <rcc rId="538" sId="1" numFmtId="23">
    <nc r="C25">
      <v>0.20833333333333334</v>
    </nc>
  </rcc>
  <rfmt sheetId="1" sqref="B25:C25">
    <dxf>
      <alignment horizontal="centerContinuous" readingOrder="0"/>
    </dxf>
  </rfmt>
  <rcc rId="539" sId="1">
    <oc r="G5" t="inlineStr">
      <is>
        <t xml:space="preserve">        Période 1 : du 1er septembre 2016 au 19 octobre 2016</t>
      </is>
    </oc>
    <nc r="G5" t="inlineStr">
      <is>
        <t xml:space="preserve">        Période 1 : du 1er septembre 2017 au 20 octobre 2017</t>
      </is>
    </nc>
  </rcc>
  <rcc rId="540" sId="1">
    <oc r="G6" t="inlineStr">
      <is>
        <t xml:space="preserve"> Année 2016/2017</t>
      </is>
    </oc>
    <nc r="G6" t="inlineStr">
      <is>
        <t xml:space="preserve"> Année 2017/2018</t>
      </is>
    </nc>
  </rcc>
  <rcc rId="541" sId="1" numFmtId="19">
    <oc r="J10">
      <v>42614</v>
    </oc>
    <nc r="J10"/>
  </rcc>
  <rcc rId="542" sId="1" numFmtId="19">
    <oc r="M10">
      <v>42615</v>
    </oc>
    <nc r="M10">
      <v>42979</v>
    </nc>
  </rcc>
  <rcc rId="543" sId="1" numFmtId="19">
    <oc r="A12">
      <v>42618</v>
    </oc>
    <nc r="A12">
      <v>42982</v>
    </nc>
  </rcc>
  <rcc rId="544" sId="1" numFmtId="19">
    <oc r="D12">
      <v>42619</v>
    </oc>
    <nc r="D12">
      <v>42983</v>
    </nc>
  </rcc>
  <rcc rId="545" sId="1" numFmtId="19">
    <oc r="G12">
      <v>42620</v>
    </oc>
    <nc r="G12">
      <v>42984</v>
    </nc>
  </rcc>
  <rcc rId="546" sId="1" numFmtId="19">
    <oc r="M12">
      <v>42622</v>
    </oc>
    <nc r="M12">
      <v>42986</v>
    </nc>
  </rcc>
  <rcc rId="547" sId="1" numFmtId="19">
    <oc r="J12">
      <v>42621</v>
    </oc>
    <nc r="J12">
      <v>42985</v>
    </nc>
  </rcc>
  <rcc rId="548" sId="1" numFmtId="19">
    <oc r="A14">
      <v>42625</v>
    </oc>
    <nc r="A14">
      <v>42989</v>
    </nc>
  </rcc>
  <rcc rId="549" sId="1" numFmtId="19">
    <oc r="D14">
      <v>42626</v>
    </oc>
    <nc r="D14">
      <v>42990</v>
    </nc>
  </rcc>
  <rcc rId="550" sId="1" numFmtId="19">
    <oc r="G14">
      <v>42627</v>
    </oc>
    <nc r="G14">
      <v>42991</v>
    </nc>
  </rcc>
  <rcc rId="551" sId="1" numFmtId="19">
    <oc r="J14">
      <v>42628</v>
    </oc>
    <nc r="J14">
      <v>42992</v>
    </nc>
  </rcc>
  <rcc rId="552" sId="1" numFmtId="19">
    <oc r="M14">
      <v>42629</v>
    </oc>
    <nc r="M14">
      <v>42993</v>
    </nc>
  </rcc>
  <rcc rId="553" sId="1" numFmtId="19">
    <oc r="A16">
      <v>42632</v>
    </oc>
    <nc r="A16">
      <v>42996</v>
    </nc>
  </rcc>
  <rcc rId="554" sId="1" numFmtId="19">
    <oc r="D16">
      <v>42633</v>
    </oc>
    <nc r="D16">
      <v>42997</v>
    </nc>
  </rcc>
  <rcc rId="555" sId="1" numFmtId="19">
    <oc r="G16">
      <v>42634</v>
    </oc>
    <nc r="G16">
      <v>42998</v>
    </nc>
  </rcc>
  <rcc rId="556" sId="1" numFmtId="19">
    <oc r="J16">
      <v>42635</v>
    </oc>
    <nc r="J16">
      <v>42999</v>
    </nc>
  </rcc>
  <rcc rId="557" sId="1" numFmtId="19">
    <oc r="M16">
      <v>42636</v>
    </oc>
    <nc r="M16">
      <v>43000</v>
    </nc>
  </rcc>
  <rcc rId="558" sId="1" numFmtId="19">
    <oc r="A18">
      <v>42639</v>
    </oc>
    <nc r="A18">
      <v>43003</v>
    </nc>
  </rcc>
  <rcc rId="559" sId="1" numFmtId="19">
    <oc r="D18">
      <v>42640</v>
    </oc>
    <nc r="D18">
      <v>43004</v>
    </nc>
  </rcc>
  <rcc rId="560" sId="1" numFmtId="19">
    <oc r="G18">
      <v>42641</v>
    </oc>
    <nc r="G18">
      <v>43005</v>
    </nc>
  </rcc>
  <rcc rId="561" sId="1" numFmtId="19">
    <oc r="J18">
      <v>42642</v>
    </oc>
    <nc r="J18">
      <v>43006</v>
    </nc>
  </rcc>
  <rcc rId="562" sId="1" numFmtId="19">
    <oc r="M18">
      <v>42643</v>
    </oc>
    <nc r="M18">
      <v>43007</v>
    </nc>
  </rcc>
  <rcc rId="563" sId="1" numFmtId="19">
    <oc r="A20">
      <v>42646</v>
    </oc>
    <nc r="A20">
      <v>43010</v>
    </nc>
  </rcc>
  <rcc rId="564" sId="1" numFmtId="19">
    <oc r="D20">
      <v>42647</v>
    </oc>
    <nc r="D20">
      <v>43011</v>
    </nc>
  </rcc>
  <rcc rId="565" sId="1" numFmtId="19">
    <oc r="G20">
      <v>42648</v>
    </oc>
    <nc r="G20">
      <v>43012</v>
    </nc>
  </rcc>
  <rcc rId="566" sId="1" numFmtId="19">
    <oc r="J20">
      <v>42649</v>
    </oc>
    <nc r="J20">
      <v>43013</v>
    </nc>
  </rcc>
  <rcc rId="567" sId="1" numFmtId="19">
    <oc r="M20">
      <v>42650</v>
    </oc>
    <nc r="M20">
      <v>43014</v>
    </nc>
  </rcc>
  <rcc rId="568" sId="1" numFmtId="19">
    <oc r="A22">
      <v>42653</v>
    </oc>
    <nc r="A22">
      <v>43017</v>
    </nc>
  </rcc>
  <rcc rId="569" sId="1" numFmtId="19">
    <oc r="D22">
      <v>42654</v>
    </oc>
    <nc r="D22">
      <v>43018</v>
    </nc>
  </rcc>
  <rcc rId="570" sId="1" numFmtId="19">
    <oc r="G22">
      <v>42655</v>
    </oc>
    <nc r="G22">
      <v>43019</v>
    </nc>
  </rcc>
  <rcc rId="571" sId="1" numFmtId="19">
    <oc r="J22">
      <v>42656</v>
    </oc>
    <nc r="J22">
      <v>43020</v>
    </nc>
  </rcc>
  <rcc rId="572" sId="1" numFmtId="19">
    <oc r="M22">
      <v>42657</v>
    </oc>
    <nc r="M22">
      <v>43021</v>
    </nc>
  </rcc>
  <rcc rId="573" sId="1" numFmtId="19">
    <oc r="A24">
      <v>42660</v>
    </oc>
    <nc r="A24">
      <v>43024</v>
    </nc>
  </rcc>
  <rcc rId="574" sId="1" numFmtId="19">
    <oc r="D24">
      <v>42661</v>
    </oc>
    <nc r="D24">
      <v>43025</v>
    </nc>
  </rcc>
  <rcc rId="575" sId="1" numFmtId="19">
    <oc r="G24">
      <v>42662</v>
    </oc>
    <nc r="G24">
      <v>43026</v>
    </nc>
  </rcc>
  <rcc rId="576" sId="1" numFmtId="19">
    <nc r="J24">
      <v>43027</v>
    </nc>
  </rcc>
  <rcc rId="577" sId="1" numFmtId="19">
    <nc r="M24">
      <v>43028</v>
    </nc>
  </rcc>
  <rcc rId="578" sId="1" numFmtId="23">
    <nc r="B25">
      <v>0.20833333333333334</v>
    </nc>
  </rcc>
  <rcc rId="579" sId="1" numFmtId="23">
    <nc r="B25">
      <v>0.20833333333333334</v>
    </nc>
  </rcc>
  <rfmt sheetId="1" sqref="E25" start="0" length="0">
    <dxf>
      <border outline="0">
        <left style="thin">
          <color indexed="23"/>
        </left>
        <top style="thin">
          <color indexed="23"/>
        </top>
        <bottom/>
      </border>
    </dxf>
  </rfmt>
  <rfmt sheetId="1" sqref="F25" start="0" length="0">
    <dxf>
      <fill>
        <patternFill>
          <bgColor indexed="27"/>
        </patternFill>
      </fill>
      <border outline="0">
        <left style="thin">
          <color indexed="23"/>
        </left>
        <right style="thin">
          <color indexed="8"/>
        </right>
        <top style="thin">
          <color indexed="23"/>
        </top>
        <bottom/>
      </border>
    </dxf>
  </rfmt>
  <rfmt sheetId="1" sqref="H25" start="0" length="0">
    <dxf>
      <border outline="0">
        <left style="thin">
          <color indexed="23"/>
        </left>
        <top style="thin">
          <color indexed="23"/>
        </top>
        <bottom/>
      </border>
    </dxf>
  </rfmt>
  <rfmt sheetId="1" sqref="I25" start="0" length="0">
    <dxf>
      <fill>
        <patternFill>
          <bgColor indexed="27"/>
        </patternFill>
      </fill>
      <border outline="0">
        <left style="thin">
          <color indexed="23"/>
        </left>
        <right style="thin">
          <color indexed="8"/>
        </right>
        <top style="thin">
          <color indexed="23"/>
        </top>
        <bottom/>
      </border>
    </dxf>
  </rfmt>
  <rfmt sheetId="1" sqref="K25" start="0" length="0">
    <dxf>
      <border outline="0">
        <left style="thin">
          <color indexed="23"/>
        </left>
        <top style="thin">
          <color indexed="23"/>
        </top>
        <bottom/>
      </border>
    </dxf>
  </rfmt>
  <rfmt sheetId="1" sqref="L25" start="0" length="0">
    <dxf>
      <fill>
        <patternFill>
          <bgColor indexed="27"/>
        </patternFill>
      </fill>
      <border outline="0">
        <left style="thin">
          <color indexed="23"/>
        </left>
        <right style="thin">
          <color indexed="8"/>
        </right>
        <top style="thin">
          <color indexed="23"/>
        </top>
        <bottom/>
      </border>
    </dxf>
  </rfmt>
  <rfmt sheetId="1" sqref="N25" start="0" length="0">
    <dxf>
      <border outline="0">
        <top style="thin">
          <color indexed="23"/>
        </top>
        <bottom style="thin">
          <color indexed="8"/>
        </bottom>
      </border>
    </dxf>
  </rfmt>
  <rfmt sheetId="1" sqref="O25" start="0" length="0">
    <dxf>
      <fill>
        <patternFill>
          <bgColor indexed="27"/>
        </patternFill>
      </fill>
      <border outline="0">
        <left style="thin">
          <color indexed="23"/>
        </left>
        <top style="thin">
          <color indexed="23"/>
        </top>
        <bottom style="thin">
          <color indexed="8"/>
        </bottom>
      </border>
    </dxf>
  </rfmt>
  <rfmt sheetId="1" sqref="E25:O25" start="0" length="0">
    <dxf>
      <border>
        <bottom style="thin">
          <color indexed="64"/>
        </bottom>
      </border>
    </dxf>
  </rfmt>
  <rfmt sheetId="1" sqref="B25" start="0" length="0">
    <dxf>
      <border>
        <left/>
      </border>
    </dxf>
  </rfmt>
  <rfmt sheetId="1" sqref="B25:C25" start="0" length="0">
    <dxf>
      <border>
        <top/>
      </border>
    </dxf>
  </rfmt>
  <rfmt sheetId="1" sqref="C25" start="0" length="0">
    <dxf>
      <border>
        <right/>
      </border>
    </dxf>
  </rfmt>
  <rfmt sheetId="1" sqref="B25:C25" start="0" length="0">
    <dxf>
      <border>
        <bottom/>
      </border>
    </dxf>
  </rfmt>
  <rfmt sheetId="1" sqref="B25:C25">
    <dxf>
      <border>
        <left/>
        <right/>
        <vertical/>
      </border>
    </dxf>
  </rfmt>
  <rfmt sheetId="1" sqref="E25" start="0" length="0">
    <dxf>
      <border>
        <left/>
      </border>
    </dxf>
  </rfmt>
  <rfmt sheetId="1" sqref="E25:F25" start="0" length="0">
    <dxf>
      <border>
        <top/>
      </border>
    </dxf>
  </rfmt>
  <rfmt sheetId="1" sqref="F25" start="0" length="0">
    <dxf>
      <border>
        <right/>
      </border>
    </dxf>
  </rfmt>
  <rfmt sheetId="1" sqref="E25:F25" start="0" length="0">
    <dxf>
      <border>
        <bottom/>
      </border>
    </dxf>
  </rfmt>
  <rfmt sheetId="1" sqref="E25:F25">
    <dxf>
      <border>
        <left/>
        <right/>
        <vertical/>
      </border>
    </dxf>
  </rfmt>
  <rfmt sheetId="1" sqref="H25" start="0" length="0">
    <dxf>
      <border>
        <left/>
      </border>
    </dxf>
  </rfmt>
  <rfmt sheetId="1" sqref="H25:I25" start="0" length="0">
    <dxf>
      <border>
        <top/>
      </border>
    </dxf>
  </rfmt>
  <rfmt sheetId="1" sqref="I25" start="0" length="0">
    <dxf>
      <border>
        <right/>
      </border>
    </dxf>
  </rfmt>
  <rfmt sheetId="1" sqref="H25:I25" start="0" length="0">
    <dxf>
      <border>
        <bottom/>
      </border>
    </dxf>
  </rfmt>
  <rfmt sheetId="1" sqref="H25:I25">
    <dxf>
      <border>
        <left/>
        <right/>
        <vertical/>
      </border>
    </dxf>
  </rfmt>
  <rfmt sheetId="1" sqref="K25" start="0" length="0">
    <dxf>
      <border>
        <left/>
      </border>
    </dxf>
  </rfmt>
  <rfmt sheetId="1" sqref="K25:L25" start="0" length="0">
    <dxf>
      <border>
        <top/>
      </border>
    </dxf>
  </rfmt>
  <rfmt sheetId="1" sqref="L25" start="0" length="0">
    <dxf>
      <border>
        <right/>
      </border>
    </dxf>
  </rfmt>
  <rfmt sheetId="1" sqref="K25:L25" start="0" length="0">
    <dxf>
      <border>
        <bottom/>
      </border>
    </dxf>
  </rfmt>
  <rfmt sheetId="1" sqref="K25:L25">
    <dxf>
      <border>
        <left/>
        <right/>
        <vertical/>
      </border>
    </dxf>
  </rfmt>
  <rfmt sheetId="1" sqref="N25" start="0" length="0">
    <dxf>
      <border>
        <left/>
      </border>
    </dxf>
  </rfmt>
  <rfmt sheetId="1" sqref="N25:O25" start="0" length="0">
    <dxf>
      <border>
        <top/>
      </border>
    </dxf>
  </rfmt>
  <rfmt sheetId="1" sqref="O25" start="0" length="0">
    <dxf>
      <border>
        <right/>
      </border>
    </dxf>
  </rfmt>
  <rfmt sheetId="1" sqref="N25:O25" start="0" length="0">
    <dxf>
      <border>
        <bottom/>
      </border>
    </dxf>
  </rfmt>
  <rfmt sheetId="1" sqref="N25:O25">
    <dxf>
      <border>
        <left/>
        <right/>
        <vertical/>
      </border>
    </dxf>
  </rfmt>
  <rfmt sheetId="1" sqref="B25" start="0" length="0">
    <dxf>
      <border>
        <left style="thin">
          <color indexed="64"/>
        </left>
      </border>
    </dxf>
  </rfmt>
  <rfmt sheetId="1" sqref="B25:C25" start="0" length="0">
    <dxf>
      <border>
        <top style="thin">
          <color indexed="64"/>
        </top>
      </border>
    </dxf>
  </rfmt>
  <rfmt sheetId="1" sqref="C25" start="0" length="0">
    <dxf>
      <border>
        <right style="thin">
          <color indexed="64"/>
        </right>
      </border>
    </dxf>
  </rfmt>
  <rfmt sheetId="1" sqref="B25:C25" start="0" length="0">
    <dxf>
      <border>
        <bottom style="thin">
          <color indexed="64"/>
        </bottom>
      </border>
    </dxf>
  </rfmt>
  <rfmt sheetId="1" sqref="D2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25:F25" start="0" length="0">
    <dxf>
      <border>
        <top style="thin">
          <color indexed="64"/>
        </top>
      </border>
    </dxf>
  </rfmt>
  <rfmt sheetId="1" sqref="F25" start="0" length="0">
    <dxf>
      <border>
        <right style="thin">
          <color indexed="64"/>
        </right>
      </border>
    </dxf>
  </rfmt>
  <rfmt sheetId="1" sqref="E25:F25" start="0" length="0">
    <dxf>
      <border>
        <bottom style="thin">
          <color indexed="64"/>
        </bottom>
      </border>
    </dxf>
  </rfmt>
  <rfmt sheetId="1" sqref="H25" start="0" length="0">
    <dxf>
      <border>
        <left style="thin">
          <color indexed="64"/>
        </left>
      </border>
    </dxf>
  </rfmt>
  <rfmt sheetId="1" sqref="H25:I25" start="0" length="0">
    <dxf>
      <border>
        <top style="thin">
          <color indexed="64"/>
        </top>
      </border>
    </dxf>
  </rfmt>
  <rfmt sheetId="1" sqref="I25" start="0" length="0">
    <dxf>
      <border>
        <right style="thin">
          <color indexed="64"/>
        </right>
      </border>
    </dxf>
  </rfmt>
  <rfmt sheetId="1" sqref="H25:I25" start="0" length="0">
    <dxf>
      <border>
        <bottom style="thin">
          <color indexed="64"/>
        </bottom>
      </border>
    </dxf>
  </rfmt>
  <rfmt sheetId="1" sqref="K25" start="0" length="0">
    <dxf>
      <border>
        <left style="thin">
          <color indexed="64"/>
        </left>
      </border>
    </dxf>
  </rfmt>
  <rfmt sheetId="1" sqref="K25:L25" start="0" length="0">
    <dxf>
      <border>
        <top style="thin">
          <color indexed="64"/>
        </top>
      </border>
    </dxf>
  </rfmt>
  <rfmt sheetId="1" sqref="L25" start="0" length="0">
    <dxf>
      <border>
        <right style="thin">
          <color indexed="64"/>
        </right>
      </border>
    </dxf>
  </rfmt>
  <rfmt sheetId="1" sqref="K25:L25" start="0" length="0">
    <dxf>
      <border>
        <bottom style="thin">
          <color indexed="64"/>
        </bottom>
      </border>
    </dxf>
  </rfmt>
  <rfmt sheetId="1" sqref="N25" start="0" length="0">
    <dxf>
      <border>
        <left style="thin">
          <color indexed="64"/>
        </left>
      </border>
    </dxf>
  </rfmt>
  <rfmt sheetId="1" sqref="N25:O25" start="0" length="0">
    <dxf>
      <border>
        <top style="thin">
          <color indexed="64"/>
        </top>
      </border>
    </dxf>
  </rfmt>
  <rfmt sheetId="1" sqref="O25" start="0" length="0">
    <dxf>
      <border>
        <right style="thin">
          <color indexed="64"/>
        </right>
      </border>
    </dxf>
  </rfmt>
  <rfmt sheetId="1" sqref="N25:O25" start="0" length="0">
    <dxf>
      <border>
        <bottom style="thin">
          <color indexed="64"/>
        </bottom>
      </border>
    </dxf>
  </rfmt>
  <rfmt sheetId="1" sqref="N24" start="0" length="2147483647">
    <dxf>
      <font>
        <color theme="0" tint="-0.14999847407452621"/>
      </font>
    </dxf>
  </rfmt>
  <rfmt sheetId="1" sqref="N24" start="0" length="2147483647">
    <dxf>
      <font>
        <color theme="0" tint="-0.249977111117893"/>
      </font>
    </dxf>
  </rfmt>
  <rfmt sheetId="1" sqref="N24" start="0" length="2147483647">
    <dxf>
      <font>
        <color theme="0" tint="-0.34998626667073579"/>
      </font>
    </dxf>
  </rfmt>
  <rfmt sheetId="1" sqref="N24" start="0" length="2147483647">
    <dxf>
      <font>
        <color theme="0" tint="-0.499984740745262"/>
      </font>
    </dxf>
  </rfmt>
  <rfmt sheetId="1" sqref="K24" start="0" length="2147483647">
    <dxf>
      <font>
        <color theme="0" tint="-0.499984740745262"/>
      </font>
    </dxf>
  </rfmt>
  <rfmt sheetId="1" sqref="H24" start="0" length="2147483647">
    <dxf>
      <font>
        <color theme="0" tint="-0.499984740745262"/>
      </font>
    </dxf>
  </rfmt>
  <rfmt sheetId="1" sqref="E24" start="0" length="2147483647">
    <dxf>
      <font>
        <color theme="0" tint="-0.499984740745262"/>
      </font>
    </dxf>
  </rfmt>
  <rfmt sheetId="1" sqref="B24" start="0" length="2147483647">
    <dxf>
      <font>
        <color theme="0" tint="-0.499984740745262"/>
      </font>
    </dxf>
  </rfmt>
  <rfmt sheetId="1" sqref="B24" start="0" length="0">
    <dxf>
      <border>
        <left/>
      </border>
    </dxf>
  </rfmt>
  <rfmt sheetId="1" sqref="B24:C24" start="0" length="0">
    <dxf>
      <border>
        <top/>
      </border>
    </dxf>
  </rfmt>
  <rfmt sheetId="1" sqref="C24" start="0" length="0">
    <dxf>
      <border>
        <right/>
      </border>
    </dxf>
  </rfmt>
  <rfmt sheetId="1" sqref="B24:C24" start="0" length="0">
    <dxf>
      <border>
        <bottom/>
      </border>
    </dxf>
  </rfmt>
  <rfmt sheetId="1" sqref="B24:C24">
    <dxf>
      <border>
        <left/>
        <right/>
        <vertical/>
      </border>
    </dxf>
  </rfmt>
  <rfmt sheetId="1" sqref="E24" start="0" length="0">
    <dxf>
      <border>
        <left/>
      </border>
    </dxf>
  </rfmt>
  <rfmt sheetId="1" sqref="E24:F24" start="0" length="0">
    <dxf>
      <border>
        <top/>
      </border>
    </dxf>
  </rfmt>
  <rfmt sheetId="1" sqref="F24" start="0" length="0">
    <dxf>
      <border>
        <right/>
      </border>
    </dxf>
  </rfmt>
  <rfmt sheetId="1" sqref="E24:F24" start="0" length="0">
    <dxf>
      <border>
        <bottom/>
      </border>
    </dxf>
  </rfmt>
  <rfmt sheetId="1" sqref="E24:F24">
    <dxf>
      <border>
        <left/>
        <right/>
        <vertical/>
      </border>
    </dxf>
  </rfmt>
  <rfmt sheetId="1" sqref="H24" start="0" length="0">
    <dxf>
      <border>
        <left/>
      </border>
    </dxf>
  </rfmt>
  <rfmt sheetId="1" sqref="H24:I24" start="0" length="0">
    <dxf>
      <border>
        <top/>
      </border>
    </dxf>
  </rfmt>
  <rfmt sheetId="1" sqref="I24" start="0" length="0">
    <dxf>
      <border>
        <right/>
      </border>
    </dxf>
  </rfmt>
  <rfmt sheetId="1" sqref="H24:I24" start="0" length="0">
    <dxf>
      <border>
        <bottom/>
      </border>
    </dxf>
  </rfmt>
  <rfmt sheetId="1" sqref="H24:I24">
    <dxf>
      <border>
        <left/>
        <right/>
        <vertical/>
      </border>
    </dxf>
  </rfmt>
  <rfmt sheetId="1" sqref="K24" start="0" length="0">
    <dxf>
      <border>
        <left/>
      </border>
    </dxf>
  </rfmt>
  <rfmt sheetId="1" sqref="K24:L24" start="0" length="0">
    <dxf>
      <border>
        <top/>
      </border>
    </dxf>
  </rfmt>
  <rfmt sheetId="1" sqref="L24" start="0" length="0">
    <dxf>
      <border>
        <right/>
      </border>
    </dxf>
  </rfmt>
  <rfmt sheetId="1" sqref="K24:L24" start="0" length="0">
    <dxf>
      <border>
        <bottom/>
      </border>
    </dxf>
  </rfmt>
  <rfmt sheetId="1" sqref="K24:L24">
    <dxf>
      <border>
        <left/>
        <right/>
        <vertical/>
      </border>
    </dxf>
  </rfmt>
  <rfmt sheetId="1" sqref="N24" start="0" length="0">
    <dxf>
      <border>
        <left/>
      </border>
    </dxf>
  </rfmt>
  <rfmt sheetId="1" sqref="N24:O24" start="0" length="0">
    <dxf>
      <border>
        <top/>
      </border>
    </dxf>
  </rfmt>
  <rfmt sheetId="1" sqref="O24" start="0" length="0">
    <dxf>
      <border>
        <right/>
      </border>
    </dxf>
  </rfmt>
  <rfmt sheetId="1" sqref="N24:O24" start="0" length="0">
    <dxf>
      <border>
        <bottom/>
      </border>
    </dxf>
  </rfmt>
  <rfmt sheetId="1" sqref="N24:O24">
    <dxf>
      <border>
        <left/>
        <right/>
        <vertical/>
      </border>
    </dxf>
  </rfmt>
  <rfmt sheetId="1" sqref="B24" start="0" length="0">
    <dxf>
      <border>
        <left style="thin">
          <color indexed="64"/>
        </left>
      </border>
    </dxf>
  </rfmt>
  <rfmt sheetId="1" sqref="B24:C24" start="0" length="0">
    <dxf>
      <border>
        <top style="thin">
          <color indexed="64"/>
        </top>
      </border>
    </dxf>
  </rfmt>
  <rfmt sheetId="1" sqref="C24" start="0" length="0">
    <dxf>
      <border>
        <right style="thin">
          <color indexed="64"/>
        </right>
      </border>
    </dxf>
  </rfmt>
  <rfmt sheetId="1" sqref="B24:C24" start="0" length="0">
    <dxf>
      <border>
        <bottom style="thin">
          <color indexed="64"/>
        </bottom>
      </border>
    </dxf>
  </rfmt>
  <rfmt sheetId="1" sqref="E24" start="0" length="0">
    <dxf>
      <border>
        <left style="thin">
          <color indexed="64"/>
        </left>
      </border>
    </dxf>
  </rfmt>
  <rfmt sheetId="1" sqref="E24:F24" start="0" length="0">
    <dxf>
      <border>
        <top style="thin">
          <color indexed="64"/>
        </top>
      </border>
    </dxf>
  </rfmt>
  <rfmt sheetId="1" sqref="F24" start="0" length="0">
    <dxf>
      <border>
        <right style="thin">
          <color indexed="64"/>
        </right>
      </border>
    </dxf>
  </rfmt>
  <rfmt sheetId="1" sqref="E24:F24" start="0" length="0">
    <dxf>
      <border>
        <bottom style="thin">
          <color indexed="64"/>
        </bottom>
      </border>
    </dxf>
  </rfmt>
  <rfmt sheetId="1" sqref="H24" start="0" length="0">
    <dxf>
      <border>
        <left style="thin">
          <color indexed="64"/>
        </left>
      </border>
    </dxf>
  </rfmt>
  <rfmt sheetId="1" sqref="H24:I24" start="0" length="0">
    <dxf>
      <border>
        <top style="thin">
          <color indexed="64"/>
        </top>
      </border>
    </dxf>
  </rfmt>
  <rfmt sheetId="1" sqref="I24" start="0" length="0">
    <dxf>
      <border>
        <right style="thin">
          <color indexed="64"/>
        </right>
      </border>
    </dxf>
  </rfmt>
  <rfmt sheetId="1" sqref="H24:I24" start="0" length="0">
    <dxf>
      <border>
        <bottom style="thin">
          <color indexed="64"/>
        </bottom>
      </border>
    </dxf>
  </rfmt>
  <rfmt sheetId="1" sqref="K24" start="0" length="0">
    <dxf>
      <border>
        <left style="thin">
          <color indexed="64"/>
        </left>
      </border>
    </dxf>
  </rfmt>
  <rfmt sheetId="1" sqref="K24:L24" start="0" length="0">
    <dxf>
      <border>
        <top style="thin">
          <color indexed="64"/>
        </top>
      </border>
    </dxf>
  </rfmt>
  <rfmt sheetId="1" sqref="L24" start="0" length="0">
    <dxf>
      <border>
        <right style="thin">
          <color indexed="64"/>
        </right>
      </border>
    </dxf>
  </rfmt>
  <rfmt sheetId="1" sqref="K24:L24" start="0" length="0">
    <dxf>
      <border>
        <bottom style="thin">
          <color indexed="64"/>
        </bottom>
      </border>
    </dxf>
  </rfmt>
  <rfmt sheetId="1" sqref="N24" start="0" length="0">
    <dxf>
      <border>
        <left style="thin">
          <color indexed="64"/>
        </left>
      </border>
    </dxf>
  </rfmt>
  <rfmt sheetId="1" sqref="N24:O24" start="0" length="0">
    <dxf>
      <border>
        <top style="thin">
          <color indexed="64"/>
        </top>
      </border>
    </dxf>
  </rfmt>
  <rfmt sheetId="1" sqref="O24" start="0" length="0">
    <dxf>
      <border>
        <right style="thin">
          <color indexed="64"/>
        </right>
      </border>
    </dxf>
  </rfmt>
  <rfmt sheetId="1" sqref="N24:O24" start="0" length="0">
    <dxf>
      <border>
        <bottom style="thin">
          <color indexed="64"/>
        </bottom>
      </border>
    </dxf>
  </rfmt>
  <rcc rId="580" sId="2">
    <oc r="F5" t="inlineStr">
      <is>
        <t xml:space="preserve">  Période 2 : du 3 novembre 2016 au 16 décembre 2016</t>
      </is>
    </oc>
    <nc r="F5" t="inlineStr">
      <is>
        <t xml:space="preserve">  Période 2 : du 6 novembre 2017 au 22 décembre 2017</t>
      </is>
    </nc>
  </rcc>
  <rcc rId="581" sId="2">
    <oc r="G6" t="inlineStr">
      <is>
        <t xml:space="preserve"> Année 2016/2017</t>
      </is>
    </oc>
    <nc r="G6" t="inlineStr">
      <is>
        <t xml:space="preserve"> Année 2017/2018</t>
      </is>
    </nc>
  </rcc>
  <rcc rId="582" sId="2" numFmtId="19">
    <oc r="J10">
      <v>42677</v>
    </oc>
    <nc r="J10"/>
  </rcc>
  <rcc rId="583" sId="2" numFmtId="19">
    <oc r="M10">
      <v>42678</v>
    </oc>
    <nc r="M10"/>
  </rcc>
  <rcc rId="584" sId="2" numFmtId="19">
    <oc r="A12">
      <v>42681</v>
    </oc>
    <nc r="A12">
      <v>43045</v>
    </nc>
  </rcc>
  <rcc rId="585" sId="2" numFmtId="19">
    <oc r="D12">
      <v>42682</v>
    </oc>
    <nc r="D12">
      <v>43046</v>
    </nc>
  </rcc>
  <rcc rId="586" sId="2" numFmtId="19">
    <oc r="G12">
      <v>42683</v>
    </oc>
    <nc r="G12">
      <v>43047</v>
    </nc>
  </rcc>
  <rcc rId="587" sId="2" numFmtId="19">
    <oc r="J12">
      <v>42684</v>
    </oc>
    <nc r="J12">
      <v>43048</v>
    </nc>
  </rcc>
  <rcc rId="588" sId="2" numFmtId="19">
    <oc r="M12">
      <v>42685</v>
    </oc>
    <nc r="M12">
      <v>43049</v>
    </nc>
  </rcc>
  <rcc rId="589" sId="2" numFmtId="19">
    <oc r="A14">
      <v>42688</v>
    </oc>
    <nc r="A14">
      <v>43052</v>
    </nc>
  </rcc>
  <rcc rId="590" sId="2" numFmtId="19">
    <oc r="D14">
      <v>42689</v>
    </oc>
    <nc r="D14">
      <v>43053</v>
    </nc>
  </rcc>
  <rcc rId="591" sId="2" numFmtId="19">
    <oc r="G14">
      <v>42690</v>
    </oc>
    <nc r="G14">
      <v>43054</v>
    </nc>
  </rcc>
  <rcc rId="592" sId="2" numFmtId="19">
    <oc r="J14">
      <v>42691</v>
    </oc>
    <nc r="J14">
      <v>43055</v>
    </nc>
  </rcc>
  <rcc rId="593" sId="2" numFmtId="19">
    <oc r="M14">
      <v>42692</v>
    </oc>
    <nc r="M14">
      <v>43056</v>
    </nc>
  </rcc>
  <rcc rId="594" sId="2" numFmtId="19">
    <oc r="A16">
      <v>42695</v>
    </oc>
    <nc r="A16">
      <v>43059</v>
    </nc>
  </rcc>
  <rcc rId="595" sId="2" numFmtId="19">
    <oc r="D16">
      <v>42696</v>
    </oc>
    <nc r="D16">
      <v>43060</v>
    </nc>
  </rcc>
  <rcc rId="596" sId="2" numFmtId="19">
    <oc r="G16">
      <v>42697</v>
    </oc>
    <nc r="G16">
      <v>43061</v>
    </nc>
  </rcc>
  <rcc rId="597" sId="2" numFmtId="19">
    <oc r="J16">
      <v>42698</v>
    </oc>
    <nc r="J16">
      <v>43062</v>
    </nc>
  </rcc>
  <rcc rId="598" sId="2" numFmtId="19">
    <oc r="M16">
      <v>42699</v>
    </oc>
    <nc r="M16">
      <v>43063</v>
    </nc>
  </rcc>
  <rcc rId="599" sId="2" numFmtId="19">
    <oc r="A18">
      <v>42702</v>
    </oc>
    <nc r="A18">
      <v>43066</v>
    </nc>
  </rcc>
  <rcc rId="600" sId="2" numFmtId="19">
    <oc r="D18">
      <v>42703</v>
    </oc>
    <nc r="D18">
      <v>43067</v>
    </nc>
  </rcc>
  <rcc rId="601" sId="2" numFmtId="19">
    <oc r="J18">
      <v>42705</v>
    </oc>
    <nc r="J18">
      <v>43069</v>
    </nc>
  </rcc>
  <rcc rId="602" sId="2" numFmtId="19">
    <oc r="G18">
      <v>42704</v>
    </oc>
    <nc r="G18">
      <v>43068</v>
    </nc>
  </rcc>
  <rcc rId="603" sId="2" numFmtId="19">
    <oc r="M18">
      <v>42706</v>
    </oc>
    <nc r="M18">
      <v>43070</v>
    </nc>
  </rcc>
  <rcc rId="604" sId="2" numFmtId="19">
    <oc r="A20">
      <v>42709</v>
    </oc>
    <nc r="A20">
      <v>43073</v>
    </nc>
  </rcc>
  <rcc rId="605" sId="2" numFmtId="19">
    <oc r="D20">
      <v>42710</v>
    </oc>
    <nc r="D20">
      <v>43074</v>
    </nc>
  </rcc>
  <rcc rId="606" sId="2" numFmtId="19">
    <oc r="G20">
      <v>42711</v>
    </oc>
    <nc r="G20">
      <v>43075</v>
    </nc>
  </rcc>
  <rcc rId="607" sId="2" numFmtId="19">
    <oc r="J20">
      <v>42712</v>
    </oc>
    <nc r="J20">
      <v>43076</v>
    </nc>
  </rcc>
  <rcc rId="608" sId="2" numFmtId="19">
    <oc r="M20">
      <v>42713</v>
    </oc>
    <nc r="M20">
      <v>43077</v>
    </nc>
  </rcc>
  <rcc rId="609" sId="2" numFmtId="19">
    <oc r="A22">
      <v>42716</v>
    </oc>
    <nc r="A22">
      <v>43080</v>
    </nc>
  </rcc>
  <rcc rId="610" sId="2" numFmtId="19">
    <oc r="D22">
      <v>42717</v>
    </oc>
    <nc r="D22">
      <v>43081</v>
    </nc>
  </rcc>
  <rcc rId="611" sId="2" numFmtId="19">
    <oc r="G22">
      <v>42718</v>
    </oc>
    <nc r="G22">
      <v>43082</v>
    </nc>
  </rcc>
  <rcc rId="612" sId="2" numFmtId="19">
    <oc r="J22">
      <v>42719</v>
    </oc>
    <nc r="J22">
      <v>43083</v>
    </nc>
  </rcc>
  <rcc rId="613" sId="2" numFmtId="19">
    <oc r="M22">
      <v>42720</v>
    </oc>
    <nc r="M22">
      <v>43084</v>
    </nc>
  </rcc>
  <rrc rId="614" sId="2" ref="A24:XFD24" action="insertRow"/>
  <rrc rId="615" sId="2" ref="A24:XFD24" action="insertRow"/>
  <rfmt sheetId="2" sqref="A24:A25">
    <dxf>
      <alignment horizontal="centerContinuous" readingOrder="0"/>
    </dxf>
  </rfmt>
  <rfmt sheetId="2" sqref="A24:A25">
    <dxf>
      <alignment horizontal="center" readingOrder="0"/>
    </dxf>
  </rfmt>
  <rfmt sheetId="2" sqref="A24:A25">
    <dxf>
      <alignment horizontal="centerContinuous" readingOrder="0"/>
    </dxf>
  </rfmt>
  <rcc rId="616" sId="2" odxf="1" dxf="1" numFmtId="19">
    <nc r="A24">
      <v>43080</v>
    </nc>
    <ndxf>
      <alignment horizontal="center" readingOrder="0"/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ndxf>
  </rcc>
  <rcc rId="617" sId="2" odxf="1" dxf="1">
    <nc r="B24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2" sqref="C24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2" sqref="D24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618" sId="2" odxf="1" dxf="1">
    <nc r="E24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2" sqref="F24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2" sqref="G24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619" sId="2" odxf="1" dxf="1">
    <nc r="H24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2" sqref="I24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2" sqref="J24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620" sId="2" odxf="1" dxf="1">
    <nc r="K24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2" sqref="L24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2" sqref="M24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621" sId="2" odxf="1" dxf="1">
    <nc r="N24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2" sqref="O24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2" sqref="A25" start="0" length="0">
    <dxf>
      <alignment horizontal="center" readingOrder="0"/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2" sqref="B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2" sqref="C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2" sqref="D25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2" sqref="E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2" sqref="F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2" sqref="G25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2" sqref="H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2" sqref="I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2" sqref="J25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2" sqref="K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2" sqref="L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2" sqref="M25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2" sqref="N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2" sqref="O25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cc rId="622" sId="2" numFmtId="19">
    <nc r="A24">
      <v>43087</v>
    </nc>
  </rcc>
  <rcc rId="623" sId="2" numFmtId="19">
    <nc r="D24">
      <v>43088</v>
    </nc>
  </rcc>
  <rcc rId="624" sId="2" numFmtId="19">
    <nc r="G24">
      <v>43089</v>
    </nc>
  </rcc>
  <rcc rId="625" sId="2" numFmtId="19">
    <nc r="J24">
      <v>43090</v>
    </nc>
  </rcc>
  <rcc rId="626" sId="2" numFmtId="19">
    <nc r="M24">
      <v>43091</v>
    </nc>
  </rcc>
  <rfmt sheetId="2" sqref="A24:A25" start="0" length="0">
    <dxf>
      <border>
        <left/>
      </border>
    </dxf>
  </rfmt>
  <rfmt sheetId="2" sqref="A24:O24" start="0" length="0">
    <dxf>
      <border>
        <top/>
      </border>
    </dxf>
  </rfmt>
  <rfmt sheetId="2" sqref="O24:O25" start="0" length="0">
    <dxf>
      <border>
        <right/>
      </border>
    </dxf>
  </rfmt>
  <rfmt sheetId="2" sqref="A25:O25" start="0" length="0">
    <dxf>
      <border>
        <bottom/>
      </border>
    </dxf>
  </rfmt>
  <rfmt sheetId="2" sqref="A24:O25">
    <dxf>
      <border>
        <left/>
        <right/>
        <top/>
        <bottom/>
        <vertical/>
        <horizontal/>
      </border>
    </dxf>
  </rfmt>
  <rfmt sheetId="2" sqref="A24:A25" start="0" length="0">
    <dxf>
      <border>
        <left style="thin">
          <color indexed="64"/>
        </left>
      </border>
    </dxf>
  </rfmt>
  <rfmt sheetId="2" sqref="A24" start="0" length="0">
    <dxf>
      <border>
        <top style="thin">
          <color indexed="64"/>
        </top>
      </border>
    </dxf>
  </rfmt>
  <rfmt sheetId="2" sqref="A24:A25" start="0" length="0">
    <dxf>
      <border>
        <right style="thin">
          <color indexed="64"/>
        </right>
      </border>
    </dxf>
  </rfmt>
  <rfmt sheetId="2" sqref="A25" start="0" length="0">
    <dxf>
      <border>
        <bottom style="thin">
          <color indexed="64"/>
        </bottom>
      </border>
    </dxf>
  </rfmt>
  <rfmt sheetId="2" sqref="B24:C24" start="0" length="0">
    <dxf>
      <border>
        <top style="thin">
          <color indexed="64"/>
        </top>
      </border>
    </dxf>
  </rfmt>
  <rfmt sheetId="2" sqref="C24:C25" start="0" length="0">
    <dxf>
      <border>
        <right style="thin">
          <color indexed="64"/>
        </right>
      </border>
    </dxf>
  </rfmt>
  <rfmt sheetId="2" sqref="B25:C25" start="0" length="0">
    <dxf>
      <border>
        <bottom style="thin">
          <color indexed="64"/>
        </bottom>
      </border>
    </dxf>
  </rfmt>
  <rfmt sheetId="2" sqref="E24:E25" start="0" length="0">
    <dxf>
      <border>
        <left style="thin">
          <color indexed="64"/>
        </left>
      </border>
    </dxf>
  </rfmt>
  <rfmt sheetId="2" sqref="E24:F24" start="0" length="0">
    <dxf>
      <border>
        <top style="thin">
          <color indexed="64"/>
        </top>
      </border>
    </dxf>
  </rfmt>
  <rfmt sheetId="2" sqref="F24:F25" start="0" length="0">
    <dxf>
      <border>
        <right style="thin">
          <color indexed="64"/>
        </right>
      </border>
    </dxf>
  </rfmt>
  <rfmt sheetId="2" sqref="E25:F25" start="0" length="0">
    <dxf>
      <border>
        <bottom style="thin">
          <color indexed="64"/>
        </bottom>
      </border>
    </dxf>
  </rfmt>
  <rfmt sheetId="2" sqref="D24" start="0" length="0">
    <dxf>
      <border>
        <top style="thin">
          <color indexed="64"/>
        </top>
      </border>
    </dxf>
  </rfmt>
  <rfmt sheetId="2" sqref="D25" start="0" length="0">
    <dxf>
      <border>
        <bottom style="thin">
          <color indexed="64"/>
        </bottom>
      </border>
    </dxf>
  </rfmt>
  <rfmt sheetId="2" sqref="G24" start="0" length="0">
    <dxf>
      <border>
        <top style="thin">
          <color indexed="64"/>
        </top>
      </border>
    </dxf>
  </rfmt>
  <rfmt sheetId="2" sqref="G24:G25" start="0" length="0">
    <dxf>
      <border>
        <right style="thin">
          <color indexed="64"/>
        </right>
      </border>
    </dxf>
  </rfmt>
  <rfmt sheetId="2" sqref="G25" start="0" length="0">
    <dxf>
      <border>
        <bottom style="thin">
          <color indexed="64"/>
        </bottom>
      </border>
    </dxf>
  </rfmt>
  <rfmt sheetId="2" sqref="H24:I24" start="0" length="0">
    <dxf>
      <border>
        <top style="thin">
          <color indexed="64"/>
        </top>
      </border>
    </dxf>
  </rfmt>
  <rfmt sheetId="2" sqref="I24:I25" start="0" length="0">
    <dxf>
      <border>
        <right style="thin">
          <color indexed="64"/>
        </right>
      </border>
    </dxf>
  </rfmt>
  <rfmt sheetId="2" sqref="H25:I25" start="0" length="0">
    <dxf>
      <border>
        <bottom style="thin">
          <color indexed="64"/>
        </bottom>
      </border>
    </dxf>
  </rfmt>
  <rfmt sheetId="2" sqref="J24" start="0" length="0">
    <dxf>
      <border>
        <top style="thin">
          <color indexed="64"/>
        </top>
      </border>
    </dxf>
  </rfmt>
  <rfmt sheetId="2" sqref="J24:J25" start="0" length="0">
    <dxf>
      <border>
        <right style="thin">
          <color indexed="64"/>
        </right>
      </border>
    </dxf>
  </rfmt>
  <rfmt sheetId="2" sqref="J25" start="0" length="0">
    <dxf>
      <border>
        <bottom style="thin">
          <color indexed="64"/>
        </bottom>
      </border>
    </dxf>
  </rfmt>
  <rfmt sheetId="2" sqref="K24:L24" start="0" length="0">
    <dxf>
      <border>
        <top style="thin">
          <color indexed="64"/>
        </top>
      </border>
    </dxf>
  </rfmt>
  <rfmt sheetId="2" sqref="L24:L25" start="0" length="0">
    <dxf>
      <border>
        <right style="thin">
          <color indexed="64"/>
        </right>
      </border>
    </dxf>
  </rfmt>
  <rfmt sheetId="2" sqref="K25:L25" start="0" length="0">
    <dxf>
      <border>
        <bottom style="thin">
          <color indexed="64"/>
        </bottom>
      </border>
    </dxf>
  </rfmt>
  <rfmt sheetId="2" sqref="M24" start="0" length="0">
    <dxf>
      <border>
        <top style="thin">
          <color indexed="64"/>
        </top>
      </border>
    </dxf>
  </rfmt>
  <rfmt sheetId="2" sqref="M24:M25" start="0" length="0">
    <dxf>
      <border>
        <right style="thin">
          <color indexed="64"/>
        </right>
      </border>
    </dxf>
  </rfmt>
  <rfmt sheetId="2" sqref="M25" start="0" length="0">
    <dxf>
      <border>
        <bottom style="thin">
          <color indexed="64"/>
        </bottom>
      </border>
    </dxf>
  </rfmt>
  <rfmt sheetId="2" sqref="N24:O24" start="0" length="0">
    <dxf>
      <border>
        <top style="thin">
          <color indexed="64"/>
        </top>
      </border>
    </dxf>
  </rfmt>
  <rfmt sheetId="2" sqref="O24:O25" start="0" length="0">
    <dxf>
      <border>
        <right style="thin">
          <color indexed="64"/>
        </right>
      </border>
    </dxf>
  </rfmt>
  <rfmt sheetId="2" sqref="N25:O25" start="0" length="0">
    <dxf>
      <border>
        <bottom style="thin">
          <color indexed="64"/>
        </bottom>
      </border>
    </dxf>
  </rfmt>
  <rcc rId="627" sId="2" odxf="1" dxf="1">
    <nc r="Q24">
      <f>(IF(ISNUMBER(B25),B25,0)+IF(ISNUMBER(E25),E25,0)+IF(ISNUMBER(H25),H25,0)+IF(ISNUMBER(K25),K25,0)+IF(ISNUMBER(N25),N25,0))</f>
    </nc>
    <odxf>
      <border outline="0">
        <left/>
        <right/>
        <top/>
        <bottom/>
      </border>
    </odxf>
    <n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2" sqref="R24" start="0" length="0">
    <dxf>
      <numFmt numFmtId="2" formatCode="0.00"/>
      <fill>
        <patternFill patternType="none">
          <fgColor indexed="64"/>
          <bgColor indexed="65"/>
        </patternFill>
      </fill>
      <alignment horizontal="right" vertical="top" readingOrder="0"/>
      <border outline="0">
        <left style="thin">
          <color indexed="8"/>
        </left>
        <right style="thin">
          <color indexed="8"/>
        </right>
        <top style="thin">
          <color indexed="8"/>
        </top>
      </border>
    </dxf>
  </rfmt>
  <rcc rId="628" sId="2" odxf="1" dxf="1">
    <nc r="S24">
      <f>IF(R25&lt;=0,TEXT($R$7-Q24,"-hh:mm"),IF(R25&gt;0,TEXT(R25,"hh:mm")))</f>
    </nc>
    <odxf>
      <border outline="0">
        <left/>
        <right/>
        <top/>
        <bottom/>
      </border>
    </odxf>
    <n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2" sqref="Q25" start="0" length="0"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629" sId="2" odxf="1" dxf="1">
    <nc r="R25">
      <f>IF(Q24&gt;$R$7,Q24-R$7,0)</f>
    </nc>
    <odxf>
      <border outline="0">
        <left/>
        <right/>
        <bottom/>
      </border>
    </odxf>
    <n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ndxf>
  </rcc>
  <rfmt sheetId="2" sqref="S25" start="0" length="0"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2" sqref="B24" start="0" length="2147483647">
    <dxf>
      <font>
        <color theme="0" tint="-0.499984740745262"/>
      </font>
    </dxf>
  </rfmt>
  <rfmt sheetId="2" sqref="E24" start="0" length="2147483647">
    <dxf>
      <font>
        <color theme="0" tint="-0.499984740745262"/>
      </font>
    </dxf>
  </rfmt>
  <rfmt sheetId="2" sqref="H24" start="0" length="2147483647">
    <dxf>
      <font>
        <color theme="0" tint="-0.499984740745262"/>
      </font>
    </dxf>
  </rfmt>
  <rfmt sheetId="2" sqref="K24" start="0" length="2147483647">
    <dxf>
      <font>
        <color theme="0" tint="-0.499984740745262"/>
      </font>
    </dxf>
  </rfmt>
  <rfmt sheetId="2" sqref="N24" start="0" length="2147483647">
    <dxf>
      <font>
        <color theme="0" tint="-0.499984740745262"/>
      </font>
    </dxf>
  </rfmt>
  <rfmt sheetId="2" sqref="B24:C24" start="0" length="0">
    <dxf>
      <border>
        <bottom style="thin">
          <color indexed="64"/>
        </bottom>
      </border>
    </dxf>
  </rfmt>
  <rfmt sheetId="2" sqref="E24:F24" start="0" length="0">
    <dxf>
      <border>
        <bottom style="thin">
          <color indexed="64"/>
        </bottom>
      </border>
    </dxf>
  </rfmt>
  <rfmt sheetId="2" sqref="H24:I24" start="0" length="0">
    <dxf>
      <border>
        <bottom style="thin">
          <color indexed="64"/>
        </bottom>
      </border>
    </dxf>
  </rfmt>
  <rfmt sheetId="2" sqref="K24:L24" start="0" length="0">
    <dxf>
      <border>
        <bottom style="thin">
          <color indexed="64"/>
        </bottom>
      </border>
    </dxf>
  </rfmt>
  <rfmt sheetId="2" sqref="N24:O24" start="0" length="0">
    <dxf>
      <border>
        <bottom style="thin">
          <color indexed="64"/>
        </bottom>
      </border>
    </dxf>
  </rfmt>
  <rcc rId="630" sId="2" numFmtId="19">
    <nc r="A24">
      <v>43087</v>
    </nc>
  </rcc>
  <rcc rId="631" sId="2" numFmtId="19">
    <nc r="A24">
      <v>43087</v>
    </nc>
  </rcc>
  <rcc rId="632" sId="2" numFmtId="23">
    <nc r="B25">
      <v>0.20833333333333334</v>
    </nc>
  </rcc>
  <rfmt sheetId="2" sqref="B25:C25">
    <dxf>
      <alignment horizontal="general" readingOrder="0"/>
    </dxf>
  </rfmt>
  <rfmt sheetId="2" sqref="E25:F25">
    <dxf>
      <alignment horizontal="general" readingOrder="0"/>
    </dxf>
  </rfmt>
  <rfmt sheetId="2" sqref="H25:I25">
    <dxf>
      <alignment horizontal="general" readingOrder="0"/>
    </dxf>
  </rfmt>
  <rfmt sheetId="2" sqref="K25:L25">
    <dxf>
      <alignment horizontal="general" readingOrder="0"/>
    </dxf>
  </rfmt>
  <rfmt sheetId="2" sqref="N24:O25">
    <dxf>
      <alignment horizontal="general" readingOrder="0"/>
    </dxf>
  </rfmt>
  <rcc rId="633" sId="2" numFmtId="23">
    <nc r="B25">
      <v>0.20833333333333334</v>
    </nc>
  </rcc>
  <rcc rId="634" sId="3">
    <oc r="F5" t="inlineStr">
      <is>
        <t xml:space="preserve"> Période 3 : du 3 janvier 2017 au 17 fevrier 2017</t>
      </is>
    </oc>
    <nc r="F5" t="inlineStr">
      <is>
        <t xml:space="preserve"> Période 3 : du 8 janvier 2018 au 9 fevrier 2018</t>
      </is>
    </nc>
  </rcc>
  <rcc rId="635" sId="3">
    <oc r="G6" t="inlineStr">
      <is>
        <t xml:space="preserve"> Année 2016/2017</t>
      </is>
    </oc>
    <nc r="G6" t="inlineStr">
      <is>
        <t xml:space="preserve"> Année 2017/2018</t>
      </is>
    </nc>
  </rcc>
  <rcc rId="636" sId="3" numFmtId="19">
    <oc r="D10">
      <v>42372</v>
    </oc>
    <nc r="D10"/>
  </rcc>
  <rcc rId="637" sId="3" numFmtId="19">
    <oc r="G10">
      <v>42373</v>
    </oc>
    <nc r="G10"/>
  </rcc>
  <rcc rId="638" sId="3" numFmtId="19">
    <oc r="J10">
      <v>42374</v>
    </oc>
    <nc r="J10"/>
  </rcc>
  <rcc rId="639" sId="3" numFmtId="19">
    <oc r="M10">
      <v>42375</v>
    </oc>
    <nc r="M10"/>
  </rcc>
  <rcc rId="640" sId="3" numFmtId="19">
    <oc r="A12">
      <v>42378</v>
    </oc>
    <nc r="A12">
      <v>43108</v>
    </nc>
  </rcc>
  <rcc rId="641" sId="3" numFmtId="19">
    <oc r="D12">
      <v>42379</v>
    </oc>
    <nc r="D12">
      <v>43109</v>
    </nc>
  </rcc>
  <rcc rId="642" sId="3" numFmtId="19">
    <oc r="G12">
      <v>42380</v>
    </oc>
    <nc r="G12">
      <v>43110</v>
    </nc>
  </rcc>
  <rcc rId="643" sId="3" numFmtId="19">
    <oc r="J12">
      <v>42381</v>
    </oc>
    <nc r="J12">
      <v>43111</v>
    </nc>
  </rcc>
  <rcc rId="644" sId="3" numFmtId="19">
    <oc r="M12">
      <v>42382</v>
    </oc>
    <nc r="M12">
      <v>43112</v>
    </nc>
  </rcc>
  <rcc rId="645" sId="3" numFmtId="19">
    <oc r="A14">
      <v>42385</v>
    </oc>
    <nc r="A14">
      <v>43115</v>
    </nc>
  </rcc>
  <rcc rId="646" sId="3" numFmtId="19">
    <oc r="D14">
      <v>42386</v>
    </oc>
    <nc r="D14">
      <v>43116</v>
    </nc>
  </rcc>
  <rcc rId="647" sId="3" numFmtId="19">
    <oc r="G14">
      <v>42387</v>
    </oc>
    <nc r="G14">
      <v>43117</v>
    </nc>
  </rcc>
  <rcc rId="648" sId="3" numFmtId="19">
    <oc r="J14">
      <v>42388</v>
    </oc>
    <nc r="J14">
      <v>43118</v>
    </nc>
  </rcc>
  <rcc rId="649" sId="3" numFmtId="19">
    <oc r="M14">
      <v>42389</v>
    </oc>
    <nc r="M14">
      <v>43119</v>
    </nc>
  </rcc>
  <rcc rId="650" sId="3" numFmtId="19">
    <oc r="A16">
      <v>42392</v>
    </oc>
    <nc r="A16">
      <v>43122</v>
    </nc>
  </rcc>
  <rcc rId="651" sId="3" numFmtId="19">
    <oc r="J16">
      <v>42395</v>
    </oc>
    <nc r="J16">
      <v>43125</v>
    </nc>
  </rcc>
  <rcc rId="652" sId="3" numFmtId="19">
    <oc r="G16">
      <v>42394</v>
    </oc>
    <nc r="G16">
      <v>43124</v>
    </nc>
  </rcc>
  <rcc rId="653" sId="3" numFmtId="19">
    <oc r="D16">
      <v>42393</v>
    </oc>
    <nc r="D16">
      <v>43123</v>
    </nc>
  </rcc>
  <rcc rId="654" sId="3" numFmtId="19">
    <oc r="M16">
      <v>42396</v>
    </oc>
    <nc r="M16">
      <v>43126</v>
    </nc>
  </rcc>
  <rcc rId="655" sId="3" numFmtId="19">
    <oc r="A18">
      <v>42399</v>
    </oc>
    <nc r="A18">
      <v>43129</v>
    </nc>
  </rcc>
  <rcc rId="656" sId="3" numFmtId="19">
    <oc r="D18">
      <v>42400</v>
    </oc>
    <nc r="D18">
      <v>43130</v>
    </nc>
  </rcc>
  <rcc rId="657" sId="3" numFmtId="19">
    <oc r="G18">
      <v>42401</v>
    </oc>
    <nc r="G18">
      <v>43131</v>
    </nc>
  </rcc>
  <rcc rId="658" sId="3" numFmtId="19">
    <oc r="J18">
      <v>42402</v>
    </oc>
    <nc r="J18">
      <v>43132</v>
    </nc>
  </rcc>
  <rcc rId="659" sId="3" numFmtId="19">
    <oc r="M18">
      <v>42403</v>
    </oc>
    <nc r="M18">
      <v>43133</v>
    </nc>
  </rcc>
  <rcc rId="660" sId="3" numFmtId="19">
    <oc r="A20">
      <v>42406</v>
    </oc>
    <nc r="A20">
      <v>43136</v>
    </nc>
  </rcc>
  <rcc rId="661" sId="3" numFmtId="19">
    <oc r="J20">
      <v>42409</v>
    </oc>
    <nc r="J20">
      <v>43139</v>
    </nc>
  </rcc>
  <rcc rId="662" sId="3" numFmtId="19">
    <oc r="G20">
      <v>42408</v>
    </oc>
    <nc r="G20">
      <v>43138</v>
    </nc>
  </rcc>
  <rcc rId="663" sId="3" numFmtId="19">
    <oc r="D20">
      <v>42407</v>
    </oc>
    <nc r="D20">
      <v>43137</v>
    </nc>
  </rcc>
  <rcc rId="664" sId="3" numFmtId="19">
    <oc r="M20">
      <v>42410</v>
    </oc>
    <nc r="M20">
      <v>43140</v>
    </nc>
  </rcc>
  <rrc rId="665" sId="3" ref="A22:XFD22" action="deleteRow">
    <undo index="4" exp="ref" v="1" dr="Q22" r="R23" sId="3"/>
    <undo index="0" exp="ref" v="1" dr="Q22" r="R23" sId="3"/>
    <rfmt sheetId="3" xfDxf="1" sqref="A22:XFD22" start="0" length="0"/>
    <rcc rId="0" sId="3" dxf="1" numFmtId="19">
      <nc r="A22">
        <v>42413</v>
      </nc>
      <ndxf>
        <numFmt numFmtId="164" formatCode="dd/mm"/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8"/>
          </bottom>
        </border>
        <protection locked="0"/>
      </ndxf>
    </rcc>
    <rcc rId="0" sId="3" dxf="1">
      <nc r="B22" t="inlineStr">
        <is>
          <t>école</t>
        </is>
      </nc>
      <ndxf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  <protection locked="0"/>
      </ndxf>
    </rcc>
    <rfmt sheetId="3" sqref="C22" start="0" length="0">
      <dxf>
        <numFmt numFmtId="166" formatCode="h:mm;@"/>
        <fill>
          <patternFill patternType="solid">
            <fgColor indexed="41"/>
            <bgColor theme="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</border>
        <protection locked="0"/>
      </dxf>
    </rfmt>
    <rcc rId="0" sId="3" dxf="1" numFmtId="19">
      <nc r="D22">
        <v>42414</v>
      </nc>
      <ndxf>
        <numFmt numFmtId="164" formatCode="dd/mm"/>
        <alignment horizontal="center" vertical="center" readingOrder="0"/>
        <border outline="0">
          <top style="thin">
            <color indexed="64"/>
          </top>
          <bottom style="thin">
            <color indexed="8"/>
          </bottom>
        </border>
      </ndxf>
    </rcc>
    <rcc rId="0" sId="3" dxf="1">
      <nc r="E22" t="inlineStr">
        <is>
          <t>école</t>
        </is>
      </nc>
      <ndxf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  <protection locked="0"/>
      </ndxf>
    </rcc>
    <rfmt sheetId="3" sqref="F22" start="0" length="0">
      <dxf>
        <numFmt numFmtId="166" formatCode="h:mm;@"/>
        <fill>
          <patternFill patternType="solid">
            <fgColor indexed="41"/>
            <bgColor theme="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</border>
        <protection locked="0"/>
      </dxf>
    </rfmt>
    <rcc rId="0" sId="3" dxf="1" numFmtId="19">
      <nc r="G22">
        <v>42415</v>
      </nc>
      <ndxf>
        <numFmt numFmtId="164" formatCode="dd/mm"/>
        <alignment horizontal="center" vertical="center" readingOrder="0"/>
        <border outline="0">
          <top style="thin">
            <color indexed="64"/>
          </top>
          <bottom style="thin">
            <color indexed="8"/>
          </bottom>
        </border>
      </ndxf>
    </rcc>
    <rcc rId="0" sId="3" dxf="1">
      <nc r="H22" t="inlineStr">
        <is>
          <t>école</t>
        </is>
      </nc>
      <ndxf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  <protection locked="0"/>
      </ndxf>
    </rcc>
    <rfmt sheetId="3" sqref="I22" start="0" length="0">
      <dxf>
        <numFmt numFmtId="166" formatCode="h:mm;@"/>
        <fill>
          <patternFill patternType="solid">
            <fgColor indexed="41"/>
            <bgColor theme="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</border>
        <protection locked="0"/>
      </dxf>
    </rfmt>
    <rcc rId="0" sId="3" dxf="1" numFmtId="19">
      <nc r="J22">
        <v>42416</v>
      </nc>
      <ndxf>
        <numFmt numFmtId="164" formatCode="dd/mm"/>
        <alignment horizontal="center" vertical="center" readingOrder="0"/>
        <border outline="0">
          <top style="thin">
            <color indexed="64"/>
          </top>
          <bottom style="thin">
            <color indexed="8"/>
          </bottom>
        </border>
      </ndxf>
    </rcc>
    <rcc rId="0" sId="3" dxf="1">
      <nc r="K22" t="inlineStr">
        <is>
          <t>école</t>
        </is>
      </nc>
      <ndxf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</border>
        <protection locked="0"/>
      </ndxf>
    </rcc>
    <rfmt sheetId="3" sqref="L22" start="0" length="0">
      <dxf>
        <numFmt numFmtId="166" formatCode="h:mm;@"/>
        <fill>
          <patternFill patternType="solid">
            <fgColor indexed="41"/>
            <bgColor theme="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</border>
        <protection locked="0"/>
      </dxf>
    </rfmt>
    <rcc rId="0" sId="3" dxf="1" numFmtId="19">
      <nc r="M22">
        <v>42417</v>
      </nc>
      <ndxf>
        <numFmt numFmtId="164" formatCode="dd/mm"/>
        <alignment horizontal="center" vertical="center" readingOrder="0"/>
        <border outline="0">
          <right style="thin">
            <color indexed="23"/>
          </right>
          <top style="thin">
            <color indexed="64"/>
          </top>
          <bottom style="thin">
            <color indexed="8"/>
          </bottom>
        </border>
      </ndxf>
    </rcc>
    <rcc rId="0" sId="3" dxf="1">
      <nc r="N22" t="inlineStr">
        <is>
          <t>école</t>
        </is>
      </nc>
      <ndxf>
        <fill>
          <patternFill patternType="solid">
            <bgColor theme="0"/>
          </patternFill>
        </fill>
        <alignment horizontal="left" vertical="center" readingOrder="0"/>
        <border outline="0">
          <left style="thin">
            <color indexed="23"/>
          </left>
          <right style="thin">
            <color indexed="8"/>
          </right>
          <top style="thin">
            <color indexed="64"/>
          </top>
        </border>
        <protection locked="0"/>
      </ndxf>
    </rcc>
    <rfmt sheetId="3" sqref="O22" start="0" length="0">
      <dxf>
        <numFmt numFmtId="166" formatCode="h:mm;@"/>
        <fill>
          <patternFill patternType="solid">
            <fgColor indexed="41"/>
            <bgColor theme="0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</border>
        <protection locked="0"/>
      </dxf>
    </rfmt>
    <rfmt sheetId="3" sqref="P22" start="0" length="0">
      <dxf>
        <alignment horizontal="left" vertical="center" readingOrder="0"/>
        <border outline="0">
          <right style="thin">
            <color indexed="8"/>
          </right>
        </border>
        <protection locked="0"/>
      </dxf>
    </rfmt>
    <rcc rId="0" sId="3" dxf="1">
      <nc r="Q22">
        <f>(IF(ISNUMBER(B23),B23,0)+IF(ISNUMBER(E23),E23,0)+IF(ISNUMBER(H23),H23,0)+IF(ISNUMBER(K23),K23,0)+IF(ISNUMBER(N23),N23,0))</f>
      </nc>
      <ndxf>
        <numFmt numFmtId="165" formatCode="[hh]:mm"/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</border>
      </ndxf>
    </rcc>
    <rfmt sheetId="3" sqref="R22" start="0" length="0">
      <dxf>
        <font>
          <sz val="11"/>
          <color auto="1"/>
          <name val="Calibri"/>
          <scheme val="minor"/>
        </font>
        <numFmt numFmtId="2" formatCode="0.00"/>
        <alignment horizontal="right" vertical="top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</border>
      </dxf>
    </rfmt>
    <rcc rId="0" sId="3" dxf="1">
      <nc r="S22">
        <f>IF(R23&lt;=0,TEXT($R$7-Q22,"-hh:mm"),IF(R23&gt;0,TEXT(R23,"hh:mm")))</f>
      </nc>
      <ndxf>
        <font>
          <sz val="11"/>
          <color indexed="9"/>
          <name val="Calibri"/>
          <scheme val="minor"/>
        </font>
        <numFmt numFmtId="167" formatCode="\+hh:mm\ ;\-hh:mm\ "/>
        <fill>
          <patternFill patternType="solid">
            <fgColor indexed="41"/>
            <bgColor indexed="27"/>
          </patternFill>
        </fill>
        <alignment horizontal="right" vertical="center" readingOrder="0"/>
        <border outline="0">
          <left style="thin">
            <color indexed="8"/>
          </left>
          <right style="thin">
            <color indexed="8"/>
          </right>
          <top style="thin">
            <color indexed="8"/>
          </top>
        </border>
      </ndxf>
    </rcc>
  </rrc>
  <rrc rId="666" sId="3" ref="A22:XFD22" action="deleteRow">
    <rfmt sheetId="3" xfDxf="1" sqref="A22:XFD22" start="0" length="0"/>
    <rfmt sheetId="3" sqref="A22" start="0" length="0">
      <dxf>
        <numFmt numFmtId="164" formatCode="dd/mm"/>
        <alignment horizontal="center" vertical="center" readingOrder="0"/>
        <border outline="0">
          <left style="thin">
            <color indexed="64"/>
          </left>
          <bottom style="thin">
            <color indexed="64"/>
          </bottom>
        </border>
        <protection locked="0"/>
      </dxf>
    </rfmt>
    <rfmt sheetId="3" sqref="B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C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D22" start="0" length="0">
      <dxf>
        <numFmt numFmtId="164" formatCode="dd/mm"/>
        <alignment horizontal="center" vertical="center" readingOrder="0"/>
        <border outline="0">
          <bottom style="thin">
            <color indexed="64"/>
          </bottom>
        </border>
      </dxf>
    </rfmt>
    <rfmt sheetId="3" sqref="E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F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G22" start="0" length="0">
      <dxf>
        <numFmt numFmtId="164" formatCode="dd/mm"/>
        <alignment horizontal="center" vertical="center" readingOrder="0"/>
        <border outline="0">
          <bottom style="thin">
            <color indexed="64"/>
          </bottom>
        </border>
      </dxf>
    </rfmt>
    <rfmt sheetId="3" sqref="H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I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J22" start="0" length="0">
      <dxf>
        <numFmt numFmtId="164" formatCode="dd/mm"/>
        <alignment horizontal="center" vertical="center" readingOrder="0"/>
        <border outline="0">
          <bottom style="thin">
            <color indexed="64"/>
          </bottom>
        </border>
      </dxf>
    </rfmt>
    <rfmt sheetId="3" sqref="K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L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M22" start="0" length="0">
      <dxf>
        <numFmt numFmtId="164" formatCode="dd/mm"/>
        <alignment horizontal="center" vertical="center" readingOrder="0"/>
        <border outline="0">
          <bottom style="thin">
            <color indexed="64"/>
          </bottom>
        </border>
      </dxf>
    </rfmt>
    <rfmt sheetId="3" sqref="N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8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O22" start="0" length="0">
      <dxf>
        <numFmt numFmtId="166" formatCode="h:mm;@"/>
        <fill>
          <patternFill patternType="solid">
            <fgColor indexed="41"/>
            <bgColor indexed="27"/>
          </patternFill>
        </fill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3" sqref="P22" start="0" length="0">
      <dxf>
        <numFmt numFmtId="166" formatCode="h:mm;@"/>
        <alignment horizontal="center" vertical="center" readingOrder="0"/>
      </dxf>
    </rfmt>
    <rfmt sheetId="3" sqref="Q22" start="0" length="0">
      <dxf>
        <numFmt numFmtId="165" formatCode="[hh]:mm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R22">
        <f>IF(#REF!&gt;$R$7,#REF!-R$7,0)</f>
      </nc>
      <ndxf>
        <font>
          <sz val="11"/>
          <color auto="1"/>
          <name val="Calibri"/>
          <scheme val="minor"/>
        </font>
        <numFmt numFmtId="168" formatCode="\+[hh]:mm;\-[hh]:mm"/>
        <fill>
          <patternFill patternType="solid">
            <fgColor indexed="41"/>
            <bgColor indexed="27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S22" start="0" length="0">
      <dxf>
        <font>
          <sz val="11"/>
          <color indexed="9"/>
          <name val="Calibri"/>
          <scheme val="minor"/>
        </font>
        <numFmt numFmtId="167" formatCode="\+hh:mm\ ;\-hh:mm\ "/>
        <fill>
          <patternFill patternType="solid">
            <fgColor indexed="41"/>
            <bgColor indexed="27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3" sqref="A21:O21" start="0" length="0">
    <dxf>
      <border>
        <bottom style="thin">
          <color indexed="64"/>
        </bottom>
      </border>
    </dxf>
  </rfmt>
  <rcc rId="667" sId="4">
    <oc r="F5" t="inlineStr">
      <is>
        <t>Période 4 : du 6 mars 2017 au 14 avril 2017</t>
      </is>
    </oc>
    <nc r="F5" t="inlineStr">
      <is>
        <t>Période 4 : du 26 février 2018 au 06 avril 2018</t>
      </is>
    </nc>
  </rcc>
  <rcc rId="668" sId="4">
    <oc r="G6" t="inlineStr">
      <is>
        <t xml:space="preserve"> Année 2016/2017</t>
      </is>
    </oc>
    <nc r="G6" t="inlineStr">
      <is>
        <t xml:space="preserve"> Année 2017/2018</t>
      </is>
    </nc>
  </rcc>
  <rcc rId="669" sId="4" numFmtId="19">
    <oc r="A10">
      <v>42435</v>
    </oc>
    <nc r="A10">
      <v>43157</v>
    </nc>
  </rcc>
  <rcc rId="670" sId="4" numFmtId="19">
    <oc r="D10">
      <v>42436</v>
    </oc>
    <nc r="D10">
      <v>43158</v>
    </nc>
  </rcc>
  <rcc rId="671" sId="4" numFmtId="19">
    <oc r="G10">
      <v>42437</v>
    </oc>
    <nc r="G10">
      <v>43159</v>
    </nc>
  </rcc>
  <rcc rId="672" sId="4" numFmtId="19">
    <oc r="J10">
      <v>42438</v>
    </oc>
    <nc r="J10">
      <v>43160</v>
    </nc>
  </rcc>
  <rcc rId="673" sId="4" numFmtId="19">
    <oc r="M10">
      <v>42439</v>
    </oc>
    <nc r="M10">
      <v>43161</v>
    </nc>
  </rcc>
  <rcc rId="674" sId="4" numFmtId="19">
    <oc r="A12">
      <v>42442</v>
    </oc>
    <nc r="A12">
      <v>43164</v>
    </nc>
  </rcc>
  <rcc rId="675" sId="4" numFmtId="19">
    <oc r="D12">
      <v>42443</v>
    </oc>
    <nc r="D12">
      <v>43165</v>
    </nc>
  </rcc>
  <rcc rId="676" sId="4" numFmtId="19">
    <oc r="G12">
      <v>42444</v>
    </oc>
    <nc r="G12">
      <v>43166</v>
    </nc>
  </rcc>
  <rcc rId="677" sId="4" numFmtId="19">
    <oc r="J12">
      <v>42445</v>
    </oc>
    <nc r="J12">
      <v>43167</v>
    </nc>
  </rcc>
  <rcc rId="678" sId="4" numFmtId="19">
    <oc r="M12">
      <v>42446</v>
    </oc>
    <nc r="M12">
      <v>43168</v>
    </nc>
  </rcc>
  <rcc rId="679" sId="4" numFmtId="19">
    <oc r="A14">
      <v>42449</v>
    </oc>
    <nc r="A14">
      <v>43171</v>
    </nc>
  </rcc>
  <rcc rId="680" sId="4" numFmtId="19">
    <oc r="D14">
      <v>42450</v>
    </oc>
    <nc r="D14">
      <v>43172</v>
    </nc>
  </rcc>
  <rcc rId="681" sId="4" numFmtId="19">
    <oc r="G14">
      <v>42451</v>
    </oc>
    <nc r="G14">
      <v>43173</v>
    </nc>
  </rcc>
  <rcc rId="682" sId="4" numFmtId="19">
    <oc r="J14">
      <v>42452</v>
    </oc>
    <nc r="J14">
      <v>43174</v>
    </nc>
  </rcc>
  <rcc rId="683" sId="4" numFmtId="19">
    <oc r="M14">
      <v>42453</v>
    </oc>
    <nc r="M14">
      <v>43175</v>
    </nc>
  </rcc>
  <rcc rId="684" sId="4" numFmtId="19">
    <oc r="A16">
      <v>42456</v>
    </oc>
    <nc r="A16">
      <v>43178</v>
    </nc>
  </rcc>
  <rcc rId="685" sId="4" numFmtId="19">
    <oc r="D16">
      <v>42457</v>
    </oc>
    <nc r="D16">
      <v>43179</v>
    </nc>
  </rcc>
  <rcc rId="686" sId="4" numFmtId="19">
    <oc r="G16">
      <v>42458</v>
    </oc>
    <nc r="G16">
      <v>43180</v>
    </nc>
  </rcc>
  <rcc rId="687" sId="4" numFmtId="19">
    <oc r="J16">
      <v>42459</v>
    </oc>
    <nc r="J16">
      <v>43181</v>
    </nc>
  </rcc>
  <rcc rId="688" sId="4" numFmtId="19">
    <oc r="M16">
      <v>42460</v>
    </oc>
    <nc r="M16">
      <v>43182</v>
    </nc>
  </rcc>
  <rcc rId="689" sId="4" numFmtId="19">
    <oc r="A18">
      <v>42463</v>
    </oc>
    <nc r="A18">
      <v>43185</v>
    </nc>
  </rcc>
  <rcc rId="690" sId="4" numFmtId="19">
    <oc r="D18">
      <v>42464</v>
    </oc>
    <nc r="D18">
      <v>43186</v>
    </nc>
  </rcc>
  <rcc rId="691" sId="4" numFmtId="19">
    <oc r="G18">
      <v>42465</v>
    </oc>
    <nc r="G18">
      <v>43187</v>
    </nc>
  </rcc>
  <rcc rId="692" sId="4" numFmtId="19">
    <oc r="J18">
      <v>42466</v>
    </oc>
    <nc r="J18">
      <v>43188</v>
    </nc>
  </rcc>
  <rcc rId="693" sId="4" numFmtId="19">
    <oc r="M18">
      <v>42467</v>
    </oc>
    <nc r="M18">
      <v>43189</v>
    </nc>
  </rcc>
  <rcc rId="694" sId="4" numFmtId="19">
    <nc r="A20">
      <v>43193</v>
    </nc>
  </rcc>
  <rcc rId="695" sId="4" numFmtId="19">
    <oc r="A20">
      <v>42470</v>
    </oc>
    <nc r="A20"/>
  </rcc>
  <rcc rId="696" sId="4" numFmtId="19">
    <oc r="D20">
      <v>42471</v>
    </oc>
    <nc r="D20">
      <v>43193</v>
    </nc>
  </rcc>
  <rcc rId="697" sId="4" numFmtId="19">
    <oc r="G20">
      <v>42472</v>
    </oc>
    <nc r="G20">
      <v>43194</v>
    </nc>
  </rcc>
  <rcc rId="698" sId="4" numFmtId="19">
    <oc r="J20">
      <v>42473</v>
    </oc>
    <nc r="J20">
      <v>43195</v>
    </nc>
  </rcc>
  <rcc rId="699" sId="4" numFmtId="19">
    <oc r="M20">
      <v>42474</v>
    </oc>
    <nc r="M20">
      <v>43196</v>
    </nc>
  </rcc>
  <rcc rId="700" sId="5">
    <oc r="F5" t="inlineStr">
      <is>
        <t xml:space="preserve">  Période 5 : du 2 mai 2017 au 7 juillet 2017</t>
      </is>
    </oc>
    <nc r="F5" t="inlineStr">
      <is>
        <t xml:space="preserve">  Période 5 : du 23 avril 2018 au 6 juillet 2018</t>
      </is>
    </nc>
  </rcc>
  <rcc rId="701" sId="5">
    <oc r="G6" t="inlineStr">
      <is>
        <t xml:space="preserve"> Année 2016/2017</t>
      </is>
    </oc>
    <nc r="G6" t="inlineStr">
      <is>
        <t xml:space="preserve"> Année 2017/2018</t>
      </is>
    </nc>
  </rcc>
  <rcc rId="702" sId="5" numFmtId="19">
    <oc r="A10">
      <v>42491</v>
    </oc>
    <nc r="A10">
      <v>43213</v>
    </nc>
  </rcc>
  <rcc rId="703" sId="5" numFmtId="19">
    <oc r="D10">
      <v>42492</v>
    </oc>
    <nc r="D10">
      <v>43214</v>
    </nc>
  </rcc>
  <rcc rId="704" sId="5" numFmtId="19">
    <oc r="G10">
      <v>42493</v>
    </oc>
    <nc r="G10">
      <v>43215</v>
    </nc>
  </rcc>
  <rcc rId="705" sId="5" numFmtId="19">
    <oc r="J10">
      <v>42494</v>
    </oc>
    <nc r="J10">
      <v>43216</v>
    </nc>
  </rcc>
  <rcc rId="706" sId="5" numFmtId="19">
    <oc r="M10">
      <v>42495</v>
    </oc>
    <nc r="M10">
      <v>43217</v>
    </nc>
  </rcc>
  <rcc rId="707" sId="5" numFmtId="19">
    <oc r="A12">
      <v>42498</v>
    </oc>
    <nc r="A12">
      <v>43220</v>
    </nc>
  </rcc>
  <rcc rId="708" sId="5" numFmtId="19">
    <oc r="D14">
      <v>42506</v>
    </oc>
    <nc r="D14"/>
  </rcc>
  <rcc rId="709" sId="5" numFmtId="19">
    <oc r="G14">
      <v>42507</v>
    </oc>
    <nc r="G14">
      <v>43222</v>
    </nc>
  </rcc>
  <rcc rId="710" sId="5" numFmtId="19">
    <oc r="J14">
      <v>42508</v>
    </oc>
    <nc r="J14">
      <v>43223</v>
    </nc>
  </rcc>
  <rcc rId="711" sId="5" numFmtId="19">
    <oc r="M14">
      <v>42509</v>
    </oc>
    <nc r="M14">
      <v>43224</v>
    </nc>
  </rcc>
  <rcc rId="712" sId="5" numFmtId="19">
    <oc r="A16">
      <v>42512</v>
    </oc>
    <nc r="A16">
      <v>43227</v>
    </nc>
  </rcc>
  <rcc rId="713" sId="5" numFmtId="19">
    <oc r="D16">
      <v>42513</v>
    </oc>
    <nc r="D16"/>
  </rcc>
  <rcc rId="714" sId="5" numFmtId="19">
    <oc r="G16">
      <v>42514</v>
    </oc>
    <nc r="G16">
      <v>43229</v>
    </nc>
  </rcc>
  <rcc rId="715" sId="5" numFmtId="19">
    <oc r="J16">
      <v>42515</v>
    </oc>
    <nc r="J16"/>
  </rcc>
  <rcc rId="716" sId="5" numFmtId="19">
    <oc r="M16">
      <v>42516</v>
    </oc>
    <nc r="M16">
      <v>43231</v>
    </nc>
  </rcc>
  <rcc rId="717" sId="5" numFmtId="19">
    <oc r="A18">
      <v>42519</v>
    </oc>
    <nc r="A18">
      <v>43234</v>
    </nc>
  </rcc>
  <rcc rId="718" sId="5" numFmtId="19">
    <oc r="D18">
      <v>42520</v>
    </oc>
    <nc r="D18">
      <v>43235</v>
    </nc>
  </rcc>
  <rcc rId="719" sId="5" numFmtId="19">
    <oc r="G18">
      <v>42521</v>
    </oc>
    <nc r="G18">
      <v>43236</v>
    </nc>
  </rcc>
  <rcc rId="720" sId="5" numFmtId="19">
    <oc r="J18">
      <v>42522</v>
    </oc>
    <nc r="J18">
      <v>43237</v>
    </nc>
  </rcc>
  <rcc rId="721" sId="5" numFmtId="19">
    <oc r="M18">
      <v>42523</v>
    </oc>
    <nc r="M18">
      <v>43238</v>
    </nc>
  </rcc>
  <rcc rId="722" sId="5" numFmtId="19">
    <oc r="A20">
      <v>42526</v>
    </oc>
    <nc r="A20"/>
  </rcc>
  <rcc rId="723" sId="5" numFmtId="19">
    <oc r="D20">
      <v>42527</v>
    </oc>
    <nc r="D20">
      <v>43242</v>
    </nc>
  </rcc>
  <rcc rId="724" sId="5" numFmtId="19">
    <oc r="G20">
      <v>42528</v>
    </oc>
    <nc r="G20">
      <v>43243</v>
    </nc>
  </rcc>
  <rcc rId="725" sId="5" numFmtId="19">
    <oc r="J20">
      <v>42529</v>
    </oc>
    <nc r="J20">
      <v>43244</v>
    </nc>
  </rcc>
  <rcc rId="726" sId="5" numFmtId="19">
    <oc r="M20">
      <v>42530</v>
    </oc>
    <nc r="M20">
      <v>43245</v>
    </nc>
  </rcc>
  <rcc rId="727" sId="5" numFmtId="19">
    <oc r="A22">
      <v>42533</v>
    </oc>
    <nc r="A22">
      <v>43248</v>
    </nc>
  </rcc>
  <rcc rId="728" sId="5" numFmtId="19">
    <oc r="D22">
      <v>42534</v>
    </oc>
    <nc r="D22">
      <v>43249</v>
    </nc>
  </rcc>
  <rcc rId="729" sId="5" numFmtId="19">
    <oc r="G22">
      <v>42535</v>
    </oc>
    <nc r="G22">
      <v>43250</v>
    </nc>
  </rcc>
  <rcc rId="730" sId="5" numFmtId="19">
    <oc r="J22">
      <v>42536</v>
    </oc>
    <nc r="J22">
      <v>43251</v>
    </nc>
  </rcc>
  <rcc rId="731" sId="5" numFmtId="19">
    <oc r="M22">
      <v>42537</v>
    </oc>
    <nc r="M22">
      <v>43252</v>
    </nc>
  </rcc>
  <rcc rId="732" sId="5" numFmtId="19">
    <oc r="A24">
      <v>42540</v>
    </oc>
    <nc r="A24">
      <v>43255</v>
    </nc>
  </rcc>
  <rcc rId="733" sId="5" numFmtId="19">
    <oc r="D24">
      <v>42541</v>
    </oc>
    <nc r="D24">
      <v>43256</v>
    </nc>
  </rcc>
  <rcc rId="734" sId="5" numFmtId="19">
    <oc r="G24">
      <v>42542</v>
    </oc>
    <nc r="G24">
      <v>43257</v>
    </nc>
  </rcc>
  <rcc rId="735" sId="5" numFmtId="19">
    <oc r="J24">
      <v>42543</v>
    </oc>
    <nc r="J24">
      <v>43258</v>
    </nc>
  </rcc>
  <rcc rId="736" sId="5" numFmtId="19">
    <oc r="M24">
      <v>42544</v>
    </oc>
    <nc r="M24">
      <v>43259</v>
    </nc>
  </rcc>
  <rcc rId="737" sId="5" numFmtId="19">
    <oc r="A26">
      <v>42547</v>
    </oc>
    <nc r="A26">
      <v>43262</v>
    </nc>
  </rcc>
  <rcc rId="738" sId="5" numFmtId="19">
    <oc r="D26">
      <v>42548</v>
    </oc>
    <nc r="D26">
      <v>43263</v>
    </nc>
  </rcc>
  <rcc rId="739" sId="5" numFmtId="19">
    <oc r="G26">
      <v>42549</v>
    </oc>
    <nc r="G26">
      <v>43264</v>
    </nc>
  </rcc>
  <rcc rId="740" sId="5" numFmtId="19">
    <oc r="J26">
      <v>42550</v>
    </oc>
    <nc r="J26">
      <v>43265</v>
    </nc>
  </rcc>
  <rcc rId="741" sId="5" numFmtId="19">
    <oc r="M26">
      <v>42551</v>
    </oc>
    <nc r="M26">
      <v>43266</v>
    </nc>
  </rcc>
  <rcc rId="742" sId="5" numFmtId="19">
    <oc r="A28">
      <v>42554</v>
    </oc>
    <nc r="A28">
      <v>43269</v>
    </nc>
  </rcc>
  <rcc rId="743" sId="5" numFmtId="19">
    <oc r="D28">
      <v>42555</v>
    </oc>
    <nc r="D28">
      <v>43270</v>
    </nc>
  </rcc>
  <rcc rId="744" sId="5" numFmtId="19">
    <oc r="G28">
      <v>42556</v>
    </oc>
    <nc r="G28">
      <v>43271</v>
    </nc>
  </rcc>
  <rcc rId="745" sId="5" numFmtId="19">
    <oc r="J28">
      <v>42557</v>
    </oc>
    <nc r="J28">
      <v>43272</v>
    </nc>
  </rcc>
  <rcc rId="746" sId="5" numFmtId="19">
    <oc r="M28">
      <v>42558</v>
    </oc>
    <nc r="M28">
      <v>43273</v>
    </nc>
  </rcc>
  <rrc rId="747" sId="5" ref="A30:XFD30" action="insertRow">
    <undo index="0" exp="area" ref3D="1" dr="$R$1:$R$1048576" dn="Z_DF3FAEBD_94A0_4899_A846_B71B72E0A0D4_.wvu.Cols" sId="5"/>
    <undo index="0" exp="area" ref3D="1" dr="$R$1:$R$1048576" dn="Z_892B4A4D_2A82_440F_AD3B_082B134F2BA8_.wvu.Cols" sId="5"/>
    <undo index="0" exp="area" ref3D="1" dr="$R$1:$R$1048576" dn="Z_2ED24E49_9D36_4727_80B9_0B5800C05970_.wvu.Cols" sId="5"/>
  </rrc>
  <rrc rId="748" sId="5" ref="A30:XFD30" action="insertRow">
    <undo index="0" exp="area" ref3D="1" dr="$R$1:$R$1048576" dn="Z_DF3FAEBD_94A0_4899_A846_B71B72E0A0D4_.wvu.Cols" sId="5"/>
    <undo index="0" exp="area" ref3D="1" dr="$R$1:$R$1048576" dn="Z_892B4A4D_2A82_440F_AD3B_082B134F2BA8_.wvu.Cols" sId="5"/>
    <undo index="0" exp="area" ref3D="1" dr="$R$1:$R$1048576" dn="Z_2ED24E49_9D36_4727_80B9_0B5800C05970_.wvu.Cols" sId="5"/>
  </rrc>
  <rfmt sheetId="5" sqref="A30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49" sId="5" odxf="1" dxf="1">
    <nc r="B30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C30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D30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50" sId="5" odxf="1" dxf="1">
    <nc r="E30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F30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G30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51" sId="5" odxf="1" dxf="1">
    <nc r="H30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I30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J30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52" sId="5" odxf="1" dxf="1">
    <nc r="K30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L30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M30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53" sId="5" odxf="1" dxf="1">
    <nc r="N30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O30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A31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B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C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D31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E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F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G31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H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I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J31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K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L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M31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N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O31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rc rId="754" sId="5" ref="A32:XFD32" action="insertRow">
    <undo index="0" exp="area" ref3D="1" dr="$R$1:$R$1048576" dn="Z_DF3FAEBD_94A0_4899_A846_B71B72E0A0D4_.wvu.Cols" sId="5"/>
    <undo index="0" exp="area" ref3D="1" dr="$R$1:$R$1048576" dn="Z_892B4A4D_2A82_440F_AD3B_082B134F2BA8_.wvu.Cols" sId="5"/>
    <undo index="0" exp="area" ref3D="1" dr="$R$1:$R$1048576" dn="Z_2ED24E49_9D36_4727_80B9_0B5800C05970_.wvu.Cols" sId="5"/>
  </rrc>
  <rrc rId="755" sId="5" ref="A32:XFD32" action="insertRow">
    <undo index="0" exp="area" ref3D="1" dr="$R$1:$R$1048576" dn="Z_DF3FAEBD_94A0_4899_A846_B71B72E0A0D4_.wvu.Cols" sId="5"/>
    <undo index="0" exp="area" ref3D="1" dr="$R$1:$R$1048576" dn="Z_892B4A4D_2A82_440F_AD3B_082B134F2BA8_.wvu.Cols" sId="5"/>
    <undo index="0" exp="area" ref3D="1" dr="$R$1:$R$1048576" dn="Z_2ED24E49_9D36_4727_80B9_0B5800C05970_.wvu.Cols" sId="5"/>
  </rrc>
  <rcc rId="756" sId="5" odxf="1" dxf="1">
    <nc r="Q30">
      <f>(IF(ISNUMBER(B31),B31,0)+IF(ISNUMBER(E31),E31,0)+IF(ISNUMBER(H31),H31,0)+IF(ISNUMBER(K31),K31,0)+IF(ISNUMBER(N31),N31,0))</f>
    </nc>
    <odxf>
      <border outline="0">
        <left/>
        <right/>
        <top/>
        <bottom/>
      </border>
    </odxf>
    <n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5" sqref="R30" start="0" length="0">
    <dxf>
      <numFmt numFmtId="166" formatCode="h:mm;@"/>
      <fill>
        <patternFill patternType="none">
          <fgColor indexed="64"/>
          <bgColor indexed="65"/>
        </patternFill>
      </fill>
      <alignment horizontal="right" vertical="top" readingOrder="0"/>
      <border outline="0">
        <left style="thin">
          <color indexed="8"/>
        </left>
        <right style="thin">
          <color indexed="8"/>
        </right>
        <top style="thin">
          <color indexed="8"/>
        </top>
      </border>
    </dxf>
  </rfmt>
  <rcc rId="757" sId="5" odxf="1" dxf="1">
    <nc r="S30">
      <f>IF(R31=0,TEXT($R$7-Q30,"-hh:mm"),IF(R31&gt;0,TEXT(R31,"hh:mm")))</f>
    </nc>
    <odxf>
      <border outline="0">
        <left/>
        <right/>
        <top/>
      </border>
    </odxf>
    <ndxf>
      <border outline="0">
        <left style="thin">
          <color indexed="8"/>
        </left>
        <right style="thin">
          <color indexed="8"/>
        </right>
        <top style="thin">
          <color indexed="8"/>
        </top>
      </border>
    </ndxf>
  </rcc>
  <rfmt sheetId="5" sqref="Q31" start="0" length="0"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758" sId="5" odxf="1" dxf="1">
    <nc r="R31">
      <f>IF(Q30&gt;$R$7,Q30-$R$7,0)</f>
    </nc>
    <odxf>
      <border outline="0">
        <left/>
        <right/>
        <bottom/>
      </border>
    </odxf>
    <n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ndxf>
  </rcc>
  <rfmt sheetId="5" sqref="S31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5" sqref="Q32" start="0" length="0"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5" sqref="R32" start="0" length="0">
    <dxf>
      <numFmt numFmtId="166" formatCode="h:mm;@"/>
      <fill>
        <patternFill patternType="none">
          <fgColor indexed="64"/>
          <bgColor indexed="65"/>
        </patternFill>
      </fill>
      <alignment horizontal="right" vertical="top" readingOrder="0"/>
      <border outline="0">
        <left style="thin">
          <color indexed="8"/>
        </left>
        <right style="thin">
          <color indexed="8"/>
        </right>
        <top style="thin">
          <color indexed="8"/>
        </top>
      </border>
    </dxf>
  </rfmt>
  <rfmt sheetId="5" sqref="S32" start="0" length="0">
    <dxf>
      <border outline="0">
        <left style="thin">
          <color indexed="8"/>
        </left>
        <right style="thin">
          <color indexed="8"/>
        </right>
        <top style="thin">
          <color indexed="8"/>
        </top>
      </border>
    </dxf>
  </rfmt>
  <rfmt sheetId="5" sqref="Q33" start="0" length="0"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5" sqref="R33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fmt sheetId="5" sqref="S33" start="0" length="0">
    <dxf>
      <border outline="0">
        <left style="thin">
          <color indexed="8"/>
        </left>
        <right style="thin">
          <color indexed="8"/>
        </right>
        <bottom style="thin">
          <color indexed="8"/>
        </bottom>
      </border>
    </dxf>
  </rfmt>
  <rcc rId="759" sId="5">
    <nc r="Q32">
      <f>(IF(ISNUMBER(B33),B33,0)+IF(ISNUMBER(E33),E33,0)+IF(ISNUMBER(H33),H33,0)+IF(ISNUMBER(K33),K33,0)+IF(ISNUMBER(N33),N33,0))</f>
    </nc>
  </rcc>
  <rcc rId="760" sId="5">
    <nc r="S32">
      <f>IF(R33=0,TEXT($R$7-Q32,"-hh:mm"),IF(R33&gt;0,TEXT(R33,"hh:mm")))</f>
    </nc>
  </rcc>
  <rcc rId="761" sId="5">
    <nc r="R33">
      <f>IF(Q32&gt;$R$7,Q32-$R$7,0)</f>
    </nc>
  </rcc>
  <rfmt sheetId="5" sqref="A32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62" sId="5" odxf="1" dxf="1">
    <nc r="B32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C32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D32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63" sId="5" odxf="1" dxf="1">
    <nc r="E32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F32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G32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64" sId="5" odxf="1" dxf="1">
    <nc r="H32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I32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J32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65" sId="5" odxf="1" dxf="1">
    <nc r="K32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L32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M32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cc rId="766" sId="5" odxf="1" dxf="1">
    <nc r="N32" t="inlineStr">
      <is>
        <t>école</t>
      </is>
    </nc>
    <odxf>
      <numFmt numFmtId="166" formatCode="h:mm;@"/>
      <fill>
        <patternFill patternType="solid">
          <fgColor indexed="41"/>
          <bgColor indexed="27"/>
        </patternFill>
      </fill>
      <alignment horizontal="center" readingOrder="0"/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ndxf>
  </rcc>
  <rfmt sheetId="5" sqref="O32" start="0" length="0">
    <dxf>
      <numFmt numFmtId="0" formatCode="General"/>
      <fill>
        <patternFill patternType="none">
          <fgColor indexed="64"/>
          <bgColor indexed="65"/>
        </patternFill>
      </fill>
      <alignment horizontal="left" readingOrder="0"/>
      <border outline="0">
        <left style="thin">
          <color indexed="23"/>
        </left>
        <right style="thin">
          <color indexed="8"/>
        </right>
        <top style="thin">
          <color indexed="8"/>
        </top>
        <bottom style="thin">
          <color indexed="23"/>
        </bottom>
      </border>
    </dxf>
  </rfmt>
  <rfmt sheetId="5" sqref="A33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B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C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D33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E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F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G33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H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I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J33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K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L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M33" start="0" length="0">
    <dxf>
      <border outline="0">
        <left style="thin">
          <color indexed="8"/>
        </left>
        <right style="thin">
          <color indexed="23"/>
        </right>
        <top style="thin">
          <color indexed="8"/>
        </top>
        <bottom style="thin">
          <color indexed="8"/>
        </bottom>
      </border>
    </dxf>
  </rfmt>
  <rfmt sheetId="5" sqref="N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fmt sheetId="5" sqref="O33" start="0" length="0">
    <dxf>
      <border outline="0">
        <left style="thin">
          <color indexed="23"/>
        </left>
        <right style="thin">
          <color indexed="8"/>
        </right>
        <top style="thin">
          <color indexed="23"/>
        </top>
        <bottom style="thin">
          <color indexed="8"/>
        </bottom>
      </border>
    </dxf>
  </rfmt>
  <rcc rId="767" sId="5" numFmtId="19">
    <nc r="A30">
      <v>43274</v>
    </nc>
  </rcc>
  <rcc rId="768" sId="5" numFmtId="19">
    <nc r="D30">
      <v>43275</v>
    </nc>
  </rcc>
  <rcc rId="769" sId="5" numFmtId="19">
    <nc r="G30">
      <v>43276</v>
    </nc>
  </rcc>
  <rcc rId="770" sId="5" numFmtId="19">
    <nc r="J30">
      <v>43277</v>
    </nc>
  </rcc>
  <rcc rId="771" sId="5" numFmtId="19">
    <nc r="M30">
      <v>43278</v>
    </nc>
  </rcc>
  <rcc rId="772" sId="5" numFmtId="19">
    <nc r="A30">
      <v>43276</v>
    </nc>
  </rcc>
  <rcc rId="773" sId="5" numFmtId="19">
    <nc r="D30">
      <v>43277</v>
    </nc>
  </rcc>
  <rcc rId="774" sId="5" numFmtId="19">
    <nc r="G30">
      <v>43278</v>
    </nc>
  </rcc>
  <rcc rId="775" sId="5" numFmtId="19">
    <nc r="J30">
      <v>43279</v>
    </nc>
  </rcc>
  <rcc rId="776" sId="5" numFmtId="19">
    <nc r="M30">
      <v>43280</v>
    </nc>
  </rcc>
  <rcc rId="777" sId="5" numFmtId="19">
    <nc r="A32">
      <v>43283</v>
    </nc>
  </rcc>
  <rcc rId="778" sId="5" numFmtId="19">
    <nc r="D32">
      <v>43284</v>
    </nc>
  </rcc>
  <rcc rId="779" sId="5" numFmtId="19">
    <nc r="G32">
      <v>43285</v>
    </nc>
  </rcc>
  <rcc rId="780" sId="5" numFmtId="19">
    <nc r="J32">
      <v>43286</v>
    </nc>
  </rcc>
  <rcc rId="781" sId="5" numFmtId="19">
    <nc r="M32">
      <v>43287</v>
    </nc>
  </rcc>
  <rfmt sheetId="5" sqref="B30" start="0" length="2147483647">
    <dxf>
      <font>
        <color theme="0" tint="-0.34998626667073579"/>
      </font>
    </dxf>
  </rfmt>
  <rfmt sheetId="5" sqref="B30" start="0" length="2147483647">
    <dxf>
      <font>
        <color theme="0" tint="-0.499984740745262"/>
      </font>
    </dxf>
  </rfmt>
  <rfmt sheetId="5" sqref="B32" start="0" length="2147483647">
    <dxf>
      <font>
        <color theme="0" tint="-0.499984740745262"/>
      </font>
    </dxf>
  </rfmt>
  <rfmt sheetId="5" sqref="E30" start="0" length="2147483647">
    <dxf>
      <font>
        <color theme="0" tint="-0.499984740745262"/>
      </font>
    </dxf>
  </rfmt>
  <rfmt sheetId="5" sqref="E32" start="0" length="2147483647">
    <dxf>
      <font>
        <color theme="0" tint="-0.499984740745262"/>
      </font>
    </dxf>
  </rfmt>
  <rfmt sheetId="5" sqref="H30" start="0" length="2147483647">
    <dxf>
      <font>
        <color theme="0" tint="-0.499984740745262"/>
      </font>
    </dxf>
  </rfmt>
  <rfmt sheetId="5" sqref="H32" start="0" length="2147483647">
    <dxf>
      <font>
        <color theme="0" tint="-0.499984740745262"/>
      </font>
    </dxf>
  </rfmt>
  <rfmt sheetId="5" sqref="K30" start="0" length="2147483647">
    <dxf>
      <font>
        <color theme="0" tint="-0.499984740745262"/>
      </font>
    </dxf>
  </rfmt>
  <rfmt sheetId="5" sqref="K32" start="0" length="2147483647">
    <dxf>
      <font>
        <color theme="0" tint="-0.499984740745262"/>
      </font>
    </dxf>
  </rfmt>
  <rfmt sheetId="5" sqref="N30" start="0" length="2147483647">
    <dxf>
      <font>
        <color theme="0" tint="-0.499984740745262"/>
      </font>
    </dxf>
  </rfmt>
  <rfmt sheetId="5" sqref="N32" start="0" length="2147483647">
    <dxf>
      <font>
        <color theme="0" tint="-0.499984740745262"/>
      </font>
    </dxf>
  </rfmt>
  <rcc rId="782" sId="5" numFmtId="23">
    <nc r="E33">
      <v>0.20833333333333334</v>
    </nc>
  </rcc>
  <rfmt sheetId="5" sqref="B26:B33" start="0" length="0">
    <dxf>
      <border>
        <left/>
      </border>
    </dxf>
  </rfmt>
  <rfmt sheetId="5" sqref="B26:C26" start="0" length="0">
    <dxf>
      <border>
        <top/>
      </border>
    </dxf>
  </rfmt>
  <rfmt sheetId="5" sqref="C26:C33" start="0" length="0">
    <dxf>
      <border>
        <right/>
      </border>
    </dxf>
  </rfmt>
  <rfmt sheetId="5" sqref="B33:C33" start="0" length="0">
    <dxf>
      <border>
        <bottom/>
      </border>
    </dxf>
  </rfmt>
  <rfmt sheetId="5" sqref="B26:C33">
    <dxf>
      <border>
        <left/>
        <right/>
        <top/>
        <bottom/>
        <vertical/>
        <horizontal/>
      </border>
    </dxf>
  </rfmt>
  <rfmt sheetId="5" sqref="E26:E33" start="0" length="0">
    <dxf>
      <border>
        <left/>
      </border>
    </dxf>
  </rfmt>
  <rfmt sheetId="5" sqref="E26:F26" start="0" length="0">
    <dxf>
      <border>
        <top/>
      </border>
    </dxf>
  </rfmt>
  <rfmt sheetId="5" sqref="F26:F33" start="0" length="0">
    <dxf>
      <border>
        <right/>
      </border>
    </dxf>
  </rfmt>
  <rfmt sheetId="5" sqref="E33:F33" start="0" length="0">
    <dxf>
      <border>
        <bottom/>
      </border>
    </dxf>
  </rfmt>
  <rfmt sheetId="5" sqref="E26:F33">
    <dxf>
      <border>
        <left/>
        <right/>
        <top/>
        <bottom/>
        <vertical/>
        <horizontal/>
      </border>
    </dxf>
  </rfmt>
  <rfmt sheetId="5" sqref="A26:A32" start="0" length="0">
    <dxf>
      <border>
        <left/>
      </border>
    </dxf>
  </rfmt>
  <rfmt sheetId="5" sqref="A26:D26" start="0" length="0">
    <dxf>
      <border>
        <top/>
      </border>
    </dxf>
  </rfmt>
  <rfmt sheetId="5" sqref="A32:D32" start="0" length="0">
    <dxf>
      <border>
        <bottom/>
      </border>
    </dxf>
  </rfmt>
  <rfmt sheetId="5" sqref="A26:D32">
    <dxf>
      <border>
        <top/>
        <bottom/>
        <horizontal/>
      </border>
    </dxf>
  </rfmt>
  <rfmt sheetId="5" sqref="G26:O26" start="0" length="0">
    <dxf>
      <border>
        <top/>
      </border>
    </dxf>
  </rfmt>
  <rfmt sheetId="5" sqref="O26:O32" start="0" length="0">
    <dxf>
      <border>
        <right/>
      </border>
    </dxf>
  </rfmt>
  <rfmt sheetId="5" sqref="G32:O32" start="0" length="0">
    <dxf>
      <border>
        <bottom/>
      </border>
    </dxf>
  </rfmt>
  <rfmt sheetId="5" sqref="G26:O32">
    <dxf>
      <border>
        <left/>
        <right/>
        <top/>
        <bottom/>
        <vertical/>
        <horizontal/>
      </border>
    </dxf>
  </rfmt>
  <rfmt sheetId="5" sqref="A26:A27" start="0" length="0">
    <dxf>
      <border>
        <left style="thin">
          <color indexed="64"/>
        </left>
      </border>
    </dxf>
  </rfmt>
  <rfmt sheetId="5" sqref="A26:O26" start="0" length="0">
    <dxf>
      <border>
        <top style="thin">
          <color indexed="64"/>
        </top>
      </border>
    </dxf>
  </rfmt>
  <rfmt sheetId="5" sqref="O26:O27" start="0" length="0">
    <dxf>
      <border>
        <right style="thin">
          <color indexed="64"/>
        </right>
      </border>
    </dxf>
  </rfmt>
  <rfmt sheetId="5" sqref="A27:O27" start="0" length="0">
    <dxf>
      <border>
        <bottom style="thin">
          <color indexed="64"/>
        </bottom>
      </border>
    </dxf>
  </rfmt>
  <rfmt sheetId="5" sqref="A28:A29" start="0" length="0">
    <dxf>
      <border>
        <left style="thin">
          <color indexed="64"/>
        </left>
      </border>
    </dxf>
  </rfmt>
  <rfmt sheetId="5" sqref="O28:O29" start="0" length="0">
    <dxf>
      <border>
        <right style="thin">
          <color indexed="64"/>
        </right>
      </border>
    </dxf>
  </rfmt>
  <rfmt sheetId="5" sqref="A29:O29" start="0" length="0">
    <dxf>
      <border>
        <bottom style="thin">
          <color indexed="64"/>
        </bottom>
      </border>
    </dxf>
  </rfmt>
  <rfmt sheetId="5" sqref="A30:A31" start="0" length="0">
    <dxf>
      <border>
        <left style="thin">
          <color indexed="64"/>
        </left>
      </border>
    </dxf>
  </rfmt>
  <rfmt sheetId="5" sqref="O30:O31" start="0" length="0">
    <dxf>
      <border>
        <right style="thin">
          <color indexed="64"/>
        </right>
      </border>
    </dxf>
  </rfmt>
  <rfmt sheetId="5" sqref="A31:O31" start="0" length="0">
    <dxf>
      <border>
        <bottom style="thin">
          <color indexed="64"/>
        </bottom>
      </border>
    </dxf>
  </rfmt>
  <rfmt sheetId="5" sqref="B32:B33" start="0" length="0">
    <dxf>
      <border>
        <left style="thin">
          <color indexed="64"/>
        </left>
      </border>
    </dxf>
  </rfmt>
  <rfmt sheetId="5" sqref="O32:O33" start="0" length="0">
    <dxf>
      <border>
        <right style="thin">
          <color indexed="64"/>
        </right>
      </border>
    </dxf>
  </rfmt>
  <rfmt sheetId="5" sqref="B33:O33" start="0" length="0">
    <dxf>
      <border>
        <bottom style="thin">
          <color indexed="64"/>
        </bottom>
      </border>
    </dxf>
  </rfmt>
  <rfmt sheetId="5" sqref="A26:A33" start="0" length="0">
    <dxf>
      <border>
        <left style="thin">
          <color indexed="64"/>
        </left>
      </border>
    </dxf>
  </rfmt>
  <rfmt sheetId="5" sqref="A26:A33" start="0" length="0">
    <dxf>
      <border>
        <right style="thin">
          <color indexed="64"/>
        </right>
      </border>
    </dxf>
  </rfmt>
  <rfmt sheetId="5" sqref="A33" start="0" length="0">
    <dxf>
      <border>
        <bottom style="thin">
          <color indexed="64"/>
        </bottom>
      </border>
    </dxf>
  </rfmt>
  <rfmt sheetId="5" sqref="D26:D33" start="0" length="0">
    <dxf>
      <border>
        <left style="thin">
          <color indexed="64"/>
        </left>
      </border>
    </dxf>
  </rfmt>
  <rfmt sheetId="5" sqref="D26:D33" start="0" length="0">
    <dxf>
      <border>
        <right style="thin">
          <color indexed="64"/>
        </right>
      </border>
    </dxf>
  </rfmt>
  <rfmt sheetId="5" sqref="G26:G33" start="0" length="0">
    <dxf>
      <border>
        <left style="thin">
          <color indexed="64"/>
        </left>
      </border>
    </dxf>
  </rfmt>
  <rfmt sheetId="5" sqref="G26:G33" start="0" length="0">
    <dxf>
      <border>
        <right style="thin">
          <color indexed="64"/>
        </right>
      </border>
    </dxf>
  </rfmt>
  <rfmt sheetId="5" sqref="J26:J33" start="0" length="0">
    <dxf>
      <border>
        <left style="thin">
          <color indexed="64"/>
        </left>
      </border>
    </dxf>
  </rfmt>
  <rfmt sheetId="5" sqref="J26:J33" start="0" length="0">
    <dxf>
      <border>
        <right style="thin">
          <color indexed="64"/>
        </right>
      </border>
    </dxf>
  </rfmt>
  <rfmt sheetId="5" sqref="H33" start="0" length="0">
    <dxf>
      <border>
        <left/>
      </border>
    </dxf>
  </rfmt>
  <rfmt sheetId="5" sqref="O33" start="0" length="0">
    <dxf>
      <border>
        <right/>
      </border>
    </dxf>
  </rfmt>
  <rfmt sheetId="5" sqref="H33:O33" start="0" length="0">
    <dxf>
      <border>
        <bottom/>
      </border>
    </dxf>
  </rfmt>
  <rfmt sheetId="5" sqref="H33:O33">
    <dxf>
      <border>
        <left/>
        <right/>
        <vertical/>
      </border>
    </dxf>
  </rfmt>
  <rfmt sheetId="5" sqref="G32:G33" start="0" length="0">
    <dxf>
      <border>
        <right style="thin">
          <color indexed="64"/>
        </right>
      </border>
    </dxf>
  </rfmt>
  <rfmt sheetId="5" sqref="I32:I33" start="0" length="0">
    <dxf>
      <border>
        <right style="thin">
          <color indexed="64"/>
        </right>
      </border>
    </dxf>
  </rfmt>
  <rfmt sheetId="5" sqref="H33:I33" start="0" length="0">
    <dxf>
      <border>
        <bottom style="thin">
          <color indexed="64"/>
        </bottom>
      </border>
    </dxf>
  </rfmt>
  <rfmt sheetId="5" sqref="J32:J33" start="0" length="0">
    <dxf>
      <border>
        <right style="thin">
          <color indexed="64"/>
        </right>
      </border>
    </dxf>
  </rfmt>
  <rfmt sheetId="5" sqref="J33" start="0" length="0">
    <dxf>
      <border>
        <bottom style="thin">
          <color indexed="64"/>
        </bottom>
      </border>
    </dxf>
  </rfmt>
  <rfmt sheetId="5" sqref="M26:M33" start="0" length="0">
    <dxf>
      <border>
        <left style="thin">
          <color indexed="64"/>
        </left>
      </border>
    </dxf>
  </rfmt>
  <rfmt sheetId="5" sqref="M26:M33" start="0" length="0">
    <dxf>
      <border>
        <right style="thin">
          <color indexed="64"/>
        </right>
      </border>
    </dxf>
  </rfmt>
  <rfmt sheetId="5" sqref="M33" start="0" length="0">
    <dxf>
      <border>
        <bottom style="thin">
          <color indexed="64"/>
        </bottom>
      </border>
    </dxf>
  </rfmt>
  <rfmt sheetId="5" sqref="K33:L33" start="0" length="0">
    <dxf>
      <border>
        <bottom style="thin">
          <color indexed="64"/>
        </bottom>
      </border>
    </dxf>
  </rfmt>
  <rfmt sheetId="5" sqref="O32:O33" start="0" length="0">
    <dxf>
      <border>
        <right style="thin">
          <color indexed="64"/>
        </right>
      </border>
    </dxf>
  </rfmt>
  <rfmt sheetId="5" sqref="N33:O33" start="0" length="0">
    <dxf>
      <border>
        <bottom style="thin">
          <color indexed="64"/>
        </bottom>
      </border>
    </dxf>
  </rfmt>
  <rdn rId="0" localSheetId="1" customView="1" name="Z_069C010B_D19E_4D1F_9A31_488675FAFE8B_.wvu.PrintArea" hidden="1" oldHidden="1">
    <formula>'Période 1'!$1:$37</formula>
  </rdn>
  <rdn rId="0" localSheetId="6" customView="1" name="Z_069C010B_D19E_4D1F_9A31_488675FAFE8B_.wvu.Cols" hidden="1" oldHidden="1">
    <formula>Feuil1!$R:$R</formula>
  </rdn>
  <rdn rId="0" localSheetId="2" customView="1" name="Z_069C010B_D19E_4D1F_9A31_488675FAFE8B_.wvu.PrintArea" hidden="1" oldHidden="1">
    <formula>'Période 2'!$A$1:$S$37</formula>
  </rdn>
  <rdn rId="0" localSheetId="3" customView="1" name="Z_069C010B_D19E_4D1F_9A31_488675FAFE8B_.wvu.PrintArea" hidden="1" oldHidden="1">
    <formula>'Période 3'!$A$1:$S$34</formula>
  </rdn>
  <rdn rId="0" localSheetId="4" customView="1" name="Z_069C010B_D19E_4D1F_9A31_488675FAFE8B_.wvu.PrintArea" hidden="1" oldHidden="1">
    <formula>'Période 4'!$A$1:$S$34</formula>
  </rdn>
  <rdn rId="0" localSheetId="4" customView="1" name="Z_069C010B_D19E_4D1F_9A31_488675FAFE8B_.wvu.Cols" hidden="1" oldHidden="1">
    <formula>'Période 4'!$R:$R</formula>
  </rdn>
  <rdn rId="0" localSheetId="5" customView="1" name="Z_069C010B_D19E_4D1F_9A31_488675FAFE8B_.wvu.PrintArea" hidden="1" oldHidden="1">
    <formula>'Période 5'!$A$1:$S$45</formula>
  </rdn>
  <rdn rId="0" localSheetId="5" customView="1" name="Z_069C010B_D19E_4D1F_9A31_488675FAFE8B_.wvu.Cols" hidden="1" oldHidden="1">
    <formula>'Période 5'!$R:$R</formula>
  </rdn>
  <rcv guid="{069C010B-D19E-4D1F-9A31-488675FAFE8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CD5DB49_ABEA_414F_BFEF_7DB337E5BA25_.wvu.PrintArea" hidden="1" oldHidden="1">
    <formula>'Période 1'!$1:$37</formula>
  </rdn>
  <rdn rId="0" localSheetId="6" customView="1" name="Z_CCD5DB49_ABEA_414F_BFEF_7DB337E5BA25_.wvu.Cols" hidden="1" oldHidden="1">
    <formula>Feuil1!$R:$R</formula>
  </rdn>
  <rdn rId="0" localSheetId="2" customView="1" name="Z_CCD5DB49_ABEA_414F_BFEF_7DB337E5BA25_.wvu.PrintArea" hidden="1" oldHidden="1">
    <formula>'Période 2'!$A$1:$S$37</formula>
  </rdn>
  <rdn rId="0" localSheetId="3" customView="1" name="Z_CCD5DB49_ABEA_414F_BFEF_7DB337E5BA25_.wvu.PrintArea" hidden="1" oldHidden="1">
    <formula>'Période 3'!$A$1:$S$34</formula>
  </rdn>
  <rdn rId="0" localSheetId="4" customView="1" name="Z_CCD5DB49_ABEA_414F_BFEF_7DB337E5BA25_.wvu.PrintArea" hidden="1" oldHidden="1">
    <formula>'Période 4'!$A$1:$S$34</formula>
  </rdn>
  <rdn rId="0" localSheetId="4" customView="1" name="Z_CCD5DB49_ABEA_414F_BFEF_7DB337E5BA25_.wvu.Cols" hidden="1" oldHidden="1">
    <formula>'Période 4'!$R:$R</formula>
  </rdn>
  <rdn rId="0" localSheetId="5" customView="1" name="Z_CCD5DB49_ABEA_414F_BFEF_7DB337E5BA25_.wvu.PrintArea" hidden="1" oldHidden="1">
    <formula>'Période 5'!$A$1:$S$45</formula>
  </rdn>
  <rdn rId="0" localSheetId="5" customView="1" name="Z_CCD5DB49_ABEA_414F_BFEF_7DB337E5BA25_.wvu.Cols" hidden="1" oldHidden="1">
    <formula>'Période 5'!$R:$R</formula>
  </rdn>
  <rcv guid="{CCD5DB49-ABEA-414F-BFEF-7DB337E5BA25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7E675F4_6E20_43EE_BE0A_1E80BA7F9A71_.wvu.PrintArea" hidden="1" oldHidden="1">
    <formula>'Période 1'!$1:$37</formula>
  </rdn>
  <rdn rId="0" localSheetId="6" customView="1" name="Z_B7E675F4_6E20_43EE_BE0A_1E80BA7F9A71_.wvu.Cols" hidden="1" oldHidden="1">
    <formula>Feuil1!$R:$R</formula>
  </rdn>
  <rdn rId="0" localSheetId="2" customView="1" name="Z_B7E675F4_6E20_43EE_BE0A_1E80BA7F9A71_.wvu.PrintArea" hidden="1" oldHidden="1">
    <formula>'Période 2'!$A$1:$S$37</formula>
  </rdn>
  <rdn rId="0" localSheetId="3" customView="1" name="Z_B7E675F4_6E20_43EE_BE0A_1E80BA7F9A71_.wvu.PrintArea" hidden="1" oldHidden="1">
    <formula>'Période 3'!$A$1:$S$34</formula>
  </rdn>
  <rdn rId="0" localSheetId="4" customView="1" name="Z_B7E675F4_6E20_43EE_BE0A_1E80BA7F9A71_.wvu.PrintArea" hidden="1" oldHidden="1">
    <formula>'Période 4'!$A$1:$S$34</formula>
  </rdn>
  <rdn rId="0" localSheetId="4" customView="1" name="Z_B7E675F4_6E20_43EE_BE0A_1E80BA7F9A71_.wvu.Cols" hidden="1" oldHidden="1">
    <formula>'Période 4'!$R:$R</formula>
  </rdn>
  <rdn rId="0" localSheetId="5" customView="1" name="Z_B7E675F4_6E20_43EE_BE0A_1E80BA7F9A71_.wvu.PrintArea" hidden="1" oldHidden="1">
    <formula>'Période 5'!$A$1:$S$45</formula>
  </rdn>
  <rdn rId="0" localSheetId="5" customView="1" name="Z_B7E675F4_6E20_43EE_BE0A_1E80BA7F9A71_.wvu.Cols" hidden="1" oldHidden="1">
    <formula>'Période 5'!$R:$R</formula>
  </rdn>
  <rcv guid="{B7E675F4-6E20-43EE-BE0A-1E80BA7F9A7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7" sId="5">
    <oc r="N1" t="inlineStr">
      <is>
        <r>
          <rPr>
            <b/>
            <sz val="11"/>
            <rFont val="Wingdings"/>
            <charset val="2"/>
          </rPr>
          <t>r</t>
        </r>
        <r>
          <rPr>
            <b/>
            <sz val="11"/>
            <rFont val="Calibri"/>
            <family val="2"/>
          </rPr>
          <t xml:space="preserve"> T</t>
        </r>
      </is>
    </oc>
    <nc r="N1" t="inlineStr">
      <is>
        <r>
          <rPr>
            <b/>
            <sz val="11"/>
            <rFont val="Wingdings"/>
            <charset val="2"/>
          </rPr>
          <t>r</t>
        </r>
        <r>
          <rPr>
            <b/>
            <sz val="11"/>
            <rFont val="Calibri"/>
            <family val="2"/>
          </rPr>
          <t xml:space="preserve"> TV</t>
        </r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showRuler="0" view="pageBreakPreview" topLeftCell="A16" zoomScaleNormal="100" zoomScaleSheetLayoutView="100" workbookViewId="0">
      <selection activeCell="P20" sqref="P20"/>
    </sheetView>
  </sheetViews>
  <sheetFormatPr baseColWidth="10" defaultColWidth="11.42578125" defaultRowHeight="13.15" customHeight="1"/>
  <cols>
    <col min="1" max="1" width="6.7109375" style="35" customWidth="1"/>
    <col min="2" max="3" width="10.7109375" style="35" customWidth="1"/>
    <col min="4" max="4" width="6.7109375" style="35" customWidth="1"/>
    <col min="5" max="6" width="10.7109375" style="35" customWidth="1"/>
    <col min="7" max="7" width="7.5703125" style="35" customWidth="1"/>
    <col min="8" max="9" width="10.7109375" style="35" customWidth="1"/>
    <col min="10" max="10" width="6.42578125" style="35" customWidth="1"/>
    <col min="11" max="12" width="10.7109375" style="35" customWidth="1"/>
    <col min="13" max="13" width="6.28515625" style="35" customWidth="1"/>
    <col min="14" max="15" width="10.7109375" style="35" customWidth="1"/>
    <col min="16" max="16" width="3.28515625" style="35" customWidth="1"/>
    <col min="17" max="17" width="10.7109375" style="35" customWidth="1"/>
    <col min="18" max="18" width="0.28515625" style="35" customWidth="1"/>
    <col min="19" max="19" width="8.7109375" style="35" customWidth="1"/>
    <col min="20" max="16384" width="11.42578125" style="35"/>
  </cols>
  <sheetData>
    <row r="1" spans="1:19" customFormat="1" ht="19.5" customHeight="1">
      <c r="A1" s="79" t="s">
        <v>0</v>
      </c>
      <c r="B1" s="80"/>
      <c r="C1" s="80"/>
      <c r="D1" s="81"/>
      <c r="E1" s="81"/>
      <c r="F1" s="79" t="s">
        <v>2</v>
      </c>
      <c r="G1" s="82"/>
      <c r="H1" s="82"/>
      <c r="I1" s="82"/>
      <c r="J1" s="82"/>
      <c r="K1" s="82"/>
      <c r="L1" s="79" t="s">
        <v>3</v>
      </c>
      <c r="M1" s="82"/>
      <c r="N1" s="83" t="s">
        <v>29</v>
      </c>
      <c r="O1" s="84" t="s">
        <v>30</v>
      </c>
      <c r="P1" s="85"/>
      <c r="Q1" s="86" t="s">
        <v>31</v>
      </c>
      <c r="R1" s="87"/>
      <c r="S1" s="87"/>
    </row>
    <row r="2" spans="1:19" customFormat="1" ht="16.5" customHeight="1">
      <c r="A2" s="79"/>
      <c r="B2" s="80"/>
      <c r="C2" s="80"/>
      <c r="D2" s="81"/>
      <c r="E2" s="81"/>
      <c r="F2" s="79"/>
      <c r="G2" s="82"/>
      <c r="H2" s="82"/>
      <c r="I2" s="82"/>
      <c r="J2" s="82"/>
      <c r="K2" s="82"/>
      <c r="L2" s="79"/>
      <c r="M2" s="82"/>
      <c r="N2" s="83" t="s">
        <v>32</v>
      </c>
      <c r="O2" s="83" t="s">
        <v>33</v>
      </c>
      <c r="P2" s="80"/>
      <c r="Q2" s="87"/>
      <c r="R2" s="87"/>
      <c r="S2" s="87"/>
    </row>
    <row r="3" spans="1:19" customFormat="1" ht="15" customHeight="1">
      <c r="A3" s="79" t="s">
        <v>1</v>
      </c>
      <c r="B3" s="80"/>
      <c r="C3" s="79"/>
      <c r="D3" s="81"/>
      <c r="E3" s="81"/>
      <c r="F3" s="80"/>
      <c r="G3" s="82"/>
      <c r="H3" s="82"/>
      <c r="I3" s="82"/>
      <c r="J3" s="82"/>
      <c r="K3" s="82"/>
      <c r="L3" s="88"/>
      <c r="M3" s="89"/>
      <c r="N3" s="90"/>
      <c r="O3" s="91"/>
      <c r="P3" s="80"/>
      <c r="Q3" s="87"/>
      <c r="R3" s="87"/>
      <c r="S3" s="87"/>
    </row>
    <row r="4" spans="1:19" customFormat="1" ht="15" customHeight="1">
      <c r="A4" s="80"/>
      <c r="B4" s="79"/>
      <c r="C4" s="79"/>
      <c r="D4" s="81"/>
      <c r="E4" s="81"/>
      <c r="F4" s="81"/>
      <c r="G4" s="80"/>
      <c r="H4" s="82"/>
      <c r="I4" s="82"/>
      <c r="J4" s="82"/>
      <c r="K4" s="82"/>
      <c r="L4" s="88" t="s">
        <v>26</v>
      </c>
      <c r="M4" s="92" t="s">
        <v>22</v>
      </c>
      <c r="N4" s="93" t="s">
        <v>24</v>
      </c>
      <c r="O4" s="196" t="s">
        <v>27</v>
      </c>
      <c r="P4" s="196"/>
      <c r="Q4" s="196"/>
      <c r="R4" s="196"/>
      <c r="S4" s="196"/>
    </row>
    <row r="5" spans="1:19" customFormat="1" ht="15" customHeight="1">
      <c r="A5" s="80"/>
      <c r="B5" s="79"/>
      <c r="C5" s="79"/>
      <c r="D5" s="81"/>
      <c r="E5" s="81"/>
      <c r="F5" s="81"/>
      <c r="G5" s="186" t="s">
        <v>39</v>
      </c>
      <c r="H5" s="187"/>
      <c r="I5" s="187"/>
      <c r="J5" s="187"/>
      <c r="K5" s="187"/>
      <c r="L5" s="188"/>
      <c r="M5" s="92" t="s">
        <v>22</v>
      </c>
      <c r="N5" s="93" t="s">
        <v>25</v>
      </c>
      <c r="O5" s="196"/>
      <c r="P5" s="196"/>
      <c r="Q5" s="196"/>
      <c r="R5" s="196"/>
      <c r="S5" s="196"/>
    </row>
    <row r="6" spans="1:19" customFormat="1" ht="27.6" customHeight="1">
      <c r="A6" s="80"/>
      <c r="B6" s="79"/>
      <c r="C6" s="94"/>
      <c r="D6" s="95"/>
      <c r="E6" s="95"/>
      <c r="F6" s="81"/>
      <c r="G6" s="96" t="s">
        <v>40</v>
      </c>
      <c r="H6" s="96"/>
      <c r="I6" s="97"/>
      <c r="J6" s="95"/>
      <c r="K6" s="95"/>
      <c r="L6" s="81"/>
      <c r="M6" s="92"/>
      <c r="N6" s="98"/>
      <c r="O6" s="197"/>
      <c r="P6" s="197"/>
      <c r="Q6" s="197"/>
      <c r="R6" s="197"/>
      <c r="S6" s="197"/>
    </row>
    <row r="7" spans="1:19" ht="16.899999999999999" customHeight="1">
      <c r="A7" s="80"/>
      <c r="B7" s="80"/>
      <c r="C7" s="80"/>
      <c r="D7" s="99"/>
      <c r="E7" s="99"/>
      <c r="F7" s="99"/>
      <c r="G7" s="80"/>
      <c r="H7" s="80"/>
      <c r="I7" s="100"/>
      <c r="J7" s="99"/>
      <c r="K7" s="99"/>
      <c r="L7" s="99"/>
      <c r="M7" s="99"/>
      <c r="N7" s="99"/>
      <c r="O7" s="101"/>
      <c r="P7" s="101"/>
      <c r="Q7" s="102"/>
      <c r="R7" s="103">
        <v>1</v>
      </c>
      <c r="S7" s="102"/>
    </row>
    <row r="8" spans="1:19" ht="12.75" customHeight="1"/>
    <row r="9" spans="1:19" s="49" customFormat="1" ht="66" customHeight="1">
      <c r="A9" s="180" t="s">
        <v>16</v>
      </c>
      <c r="B9" s="181"/>
      <c r="C9" s="182"/>
      <c r="D9" s="183" t="s">
        <v>17</v>
      </c>
      <c r="E9" s="172"/>
      <c r="F9" s="173"/>
      <c r="G9" s="171" t="s">
        <v>18</v>
      </c>
      <c r="H9" s="172"/>
      <c r="I9" s="173"/>
      <c r="J9" s="171" t="s">
        <v>19</v>
      </c>
      <c r="K9" s="172"/>
      <c r="L9" s="173"/>
      <c r="M9" s="171" t="s">
        <v>20</v>
      </c>
      <c r="N9" s="172"/>
      <c r="O9" s="173"/>
      <c r="P9" s="48"/>
      <c r="Q9" s="104" t="s">
        <v>9</v>
      </c>
      <c r="R9" s="104"/>
      <c r="S9" s="104" t="s">
        <v>10</v>
      </c>
    </row>
    <row r="10" spans="1:19" ht="17.100000000000001" customHeight="1">
      <c r="A10" s="174"/>
      <c r="B10" s="176"/>
      <c r="C10" s="176"/>
      <c r="D10" s="177"/>
      <c r="E10" s="178" t="s">
        <v>11</v>
      </c>
      <c r="F10" s="178"/>
      <c r="G10" s="177"/>
      <c r="H10" s="178" t="s">
        <v>11</v>
      </c>
      <c r="I10" s="178"/>
      <c r="J10" s="177"/>
      <c r="K10" s="178" t="s">
        <v>11</v>
      </c>
      <c r="L10" s="178"/>
      <c r="M10" s="177">
        <v>42979</v>
      </c>
      <c r="N10" s="184" t="s">
        <v>11</v>
      </c>
      <c r="O10" s="184"/>
      <c r="P10" s="50"/>
      <c r="Q10" s="189">
        <f>(IF(ISNUMBER(B11),B11,0)+IF(ISNUMBER(E11),E11,0)+IF(ISNUMBER(H11),H11,0)+IF(ISNUMBER(K11),K11,0)+IF(ISNUMBER(N11),N11,0))</f>
        <v>0</v>
      </c>
      <c r="R10" s="105"/>
      <c r="S10" s="191" t="str">
        <f>IF(R11=0,TEXT($R$7-Q10,"-hh:mm"),IF(R11&gt;0,TEXT(R11,"hh:mm")))</f>
        <v>-00:00</v>
      </c>
    </row>
    <row r="11" spans="1:19" ht="17.100000000000001" customHeight="1">
      <c r="A11" s="175"/>
      <c r="B11" s="179"/>
      <c r="C11" s="179"/>
      <c r="D11" s="177"/>
      <c r="E11" s="185"/>
      <c r="F11" s="185"/>
      <c r="G11" s="177"/>
      <c r="H11" s="185"/>
      <c r="I11" s="185"/>
      <c r="J11" s="177"/>
      <c r="K11" s="185"/>
      <c r="L11" s="185"/>
      <c r="M11" s="177"/>
      <c r="N11" s="185"/>
      <c r="O11" s="185"/>
      <c r="P11" s="52"/>
      <c r="Q11" s="189"/>
      <c r="R11" s="106">
        <f>IF(Q10&gt;$R$7,Q10-$R$7,0)</f>
        <v>0</v>
      </c>
      <c r="S11" s="192"/>
    </row>
    <row r="12" spans="1:19" ht="17.100000000000001" customHeight="1">
      <c r="A12" s="175">
        <v>42982</v>
      </c>
      <c r="B12" s="178"/>
      <c r="C12" s="178"/>
      <c r="D12" s="177">
        <v>42983</v>
      </c>
      <c r="E12" s="178" t="s">
        <v>11</v>
      </c>
      <c r="F12" s="178"/>
      <c r="G12" s="177">
        <v>42984</v>
      </c>
      <c r="H12" s="178" t="s">
        <v>11</v>
      </c>
      <c r="I12" s="178"/>
      <c r="J12" s="177">
        <v>42985</v>
      </c>
      <c r="K12" s="178" t="s">
        <v>11</v>
      </c>
      <c r="L12" s="178"/>
      <c r="M12" s="177">
        <v>42986</v>
      </c>
      <c r="N12" s="178" t="s">
        <v>11</v>
      </c>
      <c r="O12" s="178"/>
      <c r="P12" s="50"/>
      <c r="Q12" s="189">
        <f>(IF(ISNUMBER(B13),B13,0)+IF(ISNUMBER(E13),E13,0)+IF(ISNUMBER(H13),H13,0)+IF(ISNUMBER(K13),K13,0)+IF(ISNUMBER(N13),N13,0))</f>
        <v>0</v>
      </c>
      <c r="R12" s="107"/>
      <c r="S12" s="190" t="str">
        <f>IF(R13&lt;=0,TEXT($R$7-Q12,"-hh:mm"),IF(R13&gt;0,TEXT(R13,"hh:mm")))</f>
        <v>-00:00</v>
      </c>
    </row>
    <row r="13" spans="1:19" ht="17.100000000000001" customHeight="1">
      <c r="A13" s="175"/>
      <c r="B13" s="185"/>
      <c r="C13" s="185"/>
      <c r="D13" s="177"/>
      <c r="E13" s="185"/>
      <c r="F13" s="185"/>
      <c r="G13" s="177"/>
      <c r="H13" s="193"/>
      <c r="I13" s="194"/>
      <c r="J13" s="177"/>
      <c r="K13" s="185"/>
      <c r="L13" s="185"/>
      <c r="M13" s="177"/>
      <c r="N13" s="185"/>
      <c r="O13" s="185"/>
      <c r="P13" s="52"/>
      <c r="Q13" s="189"/>
      <c r="R13" s="106">
        <f>IF(Q12&gt;$R$7,Q12-R$7,0)</f>
        <v>0</v>
      </c>
      <c r="S13" s="190"/>
    </row>
    <row r="14" spans="1:19" ht="17.100000000000001" customHeight="1">
      <c r="A14" s="175">
        <v>42989</v>
      </c>
      <c r="B14" s="178" t="s">
        <v>11</v>
      </c>
      <c r="C14" s="178"/>
      <c r="D14" s="177">
        <v>42990</v>
      </c>
      <c r="E14" s="178" t="s">
        <v>11</v>
      </c>
      <c r="F14" s="178"/>
      <c r="G14" s="177">
        <v>42991</v>
      </c>
      <c r="H14" s="178" t="s">
        <v>11</v>
      </c>
      <c r="I14" s="178"/>
      <c r="J14" s="177">
        <v>42992</v>
      </c>
      <c r="K14" s="178" t="s">
        <v>11</v>
      </c>
      <c r="L14" s="178"/>
      <c r="M14" s="177">
        <v>42993</v>
      </c>
      <c r="N14" s="178" t="s">
        <v>11</v>
      </c>
      <c r="O14" s="178"/>
      <c r="P14" s="50"/>
      <c r="Q14" s="189">
        <f>(IF(ISNUMBER(B15),B15,0)+IF(ISNUMBER(E15),E15,0)+IF(ISNUMBER(H15),H15,0)+IF(ISNUMBER(K15),K15,0)+IF(ISNUMBER(N15),N15,0))</f>
        <v>0</v>
      </c>
      <c r="R14" s="107"/>
      <c r="S14" s="190" t="str">
        <f>IF(R15&lt;=0,TEXT($R$7-Q14,"-hh:mm"),IF(R15&gt;0,TEXT(R15,"hh:mm")))</f>
        <v>-00:00</v>
      </c>
    </row>
    <row r="15" spans="1:19" ht="17.100000000000001" customHeight="1">
      <c r="A15" s="175"/>
      <c r="B15" s="185"/>
      <c r="C15" s="185"/>
      <c r="D15" s="177"/>
      <c r="E15" s="185"/>
      <c r="F15" s="185"/>
      <c r="G15" s="177"/>
      <c r="H15" s="185"/>
      <c r="I15" s="185"/>
      <c r="J15" s="177"/>
      <c r="K15" s="185"/>
      <c r="L15" s="185"/>
      <c r="M15" s="177"/>
      <c r="N15" s="185"/>
      <c r="O15" s="185"/>
      <c r="P15" s="52"/>
      <c r="Q15" s="189"/>
      <c r="R15" s="106">
        <f>IF(Q14&gt;$R$7,Q14-R$7,0)</f>
        <v>0</v>
      </c>
      <c r="S15" s="190"/>
    </row>
    <row r="16" spans="1:19" ht="17.100000000000001" customHeight="1">
      <c r="A16" s="175">
        <v>42996</v>
      </c>
      <c r="B16" s="178" t="s">
        <v>11</v>
      </c>
      <c r="C16" s="178"/>
      <c r="D16" s="177">
        <v>42997</v>
      </c>
      <c r="E16" s="178" t="s">
        <v>11</v>
      </c>
      <c r="F16" s="178"/>
      <c r="G16" s="177">
        <v>42998</v>
      </c>
      <c r="H16" s="178" t="s">
        <v>11</v>
      </c>
      <c r="I16" s="178"/>
      <c r="J16" s="177">
        <v>42999</v>
      </c>
      <c r="K16" s="178" t="s">
        <v>11</v>
      </c>
      <c r="L16" s="178"/>
      <c r="M16" s="177">
        <v>43000</v>
      </c>
      <c r="N16" s="178" t="s">
        <v>11</v>
      </c>
      <c r="O16" s="178"/>
      <c r="P16" s="50"/>
      <c r="Q16" s="189">
        <f>(IF(ISNUMBER(B17),B17,0)+IF(ISNUMBER(E17),E17,0)+IF(ISNUMBER(H17),H17,0)+IF(ISNUMBER(K17),K17,0)+IF(ISNUMBER(N17),N17,0))</f>
        <v>0</v>
      </c>
      <c r="R16" s="107"/>
      <c r="S16" s="190" t="str">
        <f>IF(R17&lt;=0,TEXT($R$7-Q16,"-hh:mm"),IF(R17&gt;0,TEXT(R17,"hh:mm")))</f>
        <v>-00:00</v>
      </c>
    </row>
    <row r="17" spans="1:19" ht="17.100000000000001" customHeight="1">
      <c r="A17" s="175"/>
      <c r="B17" s="185"/>
      <c r="C17" s="185"/>
      <c r="D17" s="177"/>
      <c r="E17" s="185"/>
      <c r="F17" s="185"/>
      <c r="G17" s="177"/>
      <c r="H17" s="185"/>
      <c r="I17" s="185"/>
      <c r="J17" s="177"/>
      <c r="K17" s="185"/>
      <c r="L17" s="185"/>
      <c r="M17" s="177"/>
      <c r="N17" s="185"/>
      <c r="O17" s="185"/>
      <c r="P17" s="52"/>
      <c r="Q17" s="189"/>
      <c r="R17" s="106">
        <f>IF(Q16&gt;$R$7,Q16-R$7,0)</f>
        <v>0</v>
      </c>
      <c r="S17" s="190"/>
    </row>
    <row r="18" spans="1:19" ht="17.100000000000001" customHeight="1">
      <c r="A18" s="175">
        <v>43003</v>
      </c>
      <c r="B18" s="178" t="s">
        <v>11</v>
      </c>
      <c r="C18" s="178"/>
      <c r="D18" s="177">
        <v>43004</v>
      </c>
      <c r="E18" s="178" t="s">
        <v>11</v>
      </c>
      <c r="F18" s="178"/>
      <c r="G18" s="177">
        <v>43005</v>
      </c>
      <c r="H18" s="178" t="s">
        <v>11</v>
      </c>
      <c r="I18" s="178"/>
      <c r="J18" s="177">
        <v>43006</v>
      </c>
      <c r="K18" s="178" t="s">
        <v>11</v>
      </c>
      <c r="L18" s="178"/>
      <c r="M18" s="177">
        <v>43007</v>
      </c>
      <c r="N18" s="178" t="s">
        <v>11</v>
      </c>
      <c r="O18" s="178"/>
      <c r="P18" s="50"/>
      <c r="Q18" s="189">
        <f>(IF(ISNUMBER(B19),B19,0)+IF(ISNUMBER(E19),E19,0)+IF(ISNUMBER(H19),H19,0)+IF(ISNUMBER(K19),K19,0)+IF(ISNUMBER(N19),N19,0))</f>
        <v>0</v>
      </c>
      <c r="R18" s="107"/>
      <c r="S18" s="190" t="str">
        <f>IF(R19&lt;=0,TEXT($R$7-Q18,"-hh:mm"),IF(R19&gt;0,TEXT(R19,"hh:mm")))</f>
        <v>-00:00</v>
      </c>
    </row>
    <row r="19" spans="1:19" ht="17.100000000000001" customHeight="1">
      <c r="A19" s="175"/>
      <c r="B19" s="185"/>
      <c r="C19" s="185"/>
      <c r="D19" s="177"/>
      <c r="E19" s="185"/>
      <c r="F19" s="185"/>
      <c r="G19" s="177"/>
      <c r="H19" s="185"/>
      <c r="I19" s="185"/>
      <c r="J19" s="177"/>
      <c r="K19" s="185"/>
      <c r="L19" s="185"/>
      <c r="M19" s="177"/>
      <c r="N19" s="185"/>
      <c r="O19" s="185"/>
      <c r="P19" s="52"/>
      <c r="Q19" s="189"/>
      <c r="R19" s="106">
        <f>IF(Q18&gt;$R$7,Q18-R$7,0)</f>
        <v>0</v>
      </c>
      <c r="S19" s="190"/>
    </row>
    <row r="20" spans="1:19" ht="17.100000000000001" customHeight="1">
      <c r="A20" s="175">
        <v>43010</v>
      </c>
      <c r="B20" s="178" t="s">
        <v>11</v>
      </c>
      <c r="C20" s="178"/>
      <c r="D20" s="177">
        <v>43011</v>
      </c>
      <c r="E20" s="178" t="s">
        <v>11</v>
      </c>
      <c r="F20" s="178"/>
      <c r="G20" s="177">
        <v>43012</v>
      </c>
      <c r="H20" s="178" t="s">
        <v>11</v>
      </c>
      <c r="I20" s="178"/>
      <c r="J20" s="177">
        <v>43013</v>
      </c>
      <c r="K20" s="178" t="s">
        <v>11</v>
      </c>
      <c r="L20" s="178"/>
      <c r="M20" s="177">
        <v>43014</v>
      </c>
      <c r="N20" s="178" t="s">
        <v>11</v>
      </c>
      <c r="O20" s="178"/>
      <c r="P20" s="50"/>
      <c r="Q20" s="189">
        <f>(IF(ISNUMBER(B21),B21,0)+IF(ISNUMBER(E21),E21,0)+IF(ISNUMBER(H21),H21,0)+IF(ISNUMBER(K21),K21,0)+IF(ISNUMBER(N21),N21,0))</f>
        <v>0</v>
      </c>
      <c r="R20" s="107"/>
      <c r="S20" s="190" t="str">
        <f>IF(R21&lt;=0,TEXT($R$7-Q20,"-hh:mm"),IF(R21&gt;0,TEXT(R21,"hh:mm")))</f>
        <v>-00:00</v>
      </c>
    </row>
    <row r="21" spans="1:19" ht="17.100000000000001" customHeight="1">
      <c r="A21" s="175"/>
      <c r="B21" s="185"/>
      <c r="C21" s="185"/>
      <c r="D21" s="177"/>
      <c r="E21" s="185"/>
      <c r="F21" s="185"/>
      <c r="G21" s="177"/>
      <c r="H21" s="185"/>
      <c r="I21" s="185"/>
      <c r="J21" s="177"/>
      <c r="K21" s="185"/>
      <c r="L21" s="185"/>
      <c r="M21" s="177"/>
      <c r="N21" s="185"/>
      <c r="O21" s="185"/>
      <c r="P21" s="52"/>
      <c r="Q21" s="189"/>
      <c r="R21" s="106">
        <f>IF(Q20&gt;$R$7,Q20-R$7,0)</f>
        <v>0</v>
      </c>
      <c r="S21" s="190"/>
    </row>
    <row r="22" spans="1:19" ht="17.100000000000001" customHeight="1">
      <c r="A22" s="175">
        <v>43017</v>
      </c>
      <c r="B22" s="178" t="s">
        <v>11</v>
      </c>
      <c r="C22" s="178"/>
      <c r="D22" s="177">
        <v>43018</v>
      </c>
      <c r="E22" s="178" t="s">
        <v>11</v>
      </c>
      <c r="F22" s="178"/>
      <c r="G22" s="177">
        <v>43019</v>
      </c>
      <c r="H22" s="178" t="s">
        <v>11</v>
      </c>
      <c r="I22" s="178"/>
      <c r="J22" s="177">
        <v>43020</v>
      </c>
      <c r="K22" s="178" t="s">
        <v>11</v>
      </c>
      <c r="L22" s="178"/>
      <c r="M22" s="177">
        <v>43021</v>
      </c>
      <c r="N22" s="178" t="s">
        <v>11</v>
      </c>
      <c r="O22" s="178"/>
      <c r="P22" s="50"/>
      <c r="Q22" s="189">
        <f>(IF(ISNUMBER(B23),B23,0)+IF(ISNUMBER(E23),E23,0)+IF(ISNUMBER(H23),H23,0)+IF(ISNUMBER(K23),K23,0)+IF(ISNUMBER(N23),N23,0))</f>
        <v>0</v>
      </c>
      <c r="R22" s="107"/>
      <c r="S22" s="190" t="str">
        <f>IF(R23&lt;=0,TEXT($R$7-Q22,"-hh:mm"),IF(R23&gt;0,TEXT(R23,"hh:mm")))</f>
        <v>-00:00</v>
      </c>
    </row>
    <row r="23" spans="1:19" ht="17.100000000000001" customHeight="1">
      <c r="A23" s="175"/>
      <c r="B23" s="195"/>
      <c r="C23" s="195"/>
      <c r="D23" s="177"/>
      <c r="E23" s="195"/>
      <c r="F23" s="195"/>
      <c r="G23" s="177"/>
      <c r="H23" s="195"/>
      <c r="I23" s="195"/>
      <c r="J23" s="177"/>
      <c r="K23" s="195"/>
      <c r="L23" s="195"/>
      <c r="M23" s="177"/>
      <c r="N23" s="195"/>
      <c r="O23" s="195"/>
      <c r="P23" s="52"/>
      <c r="Q23" s="189"/>
      <c r="R23" s="106">
        <f>IF(Q22&gt;$R$7,Q22-R$7,0)</f>
        <v>0</v>
      </c>
      <c r="S23" s="190"/>
    </row>
    <row r="24" spans="1:19" ht="17.100000000000001" customHeight="1">
      <c r="A24" s="147">
        <v>43024</v>
      </c>
      <c r="B24" s="154" t="s">
        <v>11</v>
      </c>
      <c r="C24" s="112"/>
      <c r="D24" s="148">
        <v>43025</v>
      </c>
      <c r="E24" s="154" t="s">
        <v>11</v>
      </c>
      <c r="F24" s="112"/>
      <c r="G24" s="113">
        <v>43026</v>
      </c>
      <c r="H24" s="154" t="s">
        <v>11</v>
      </c>
      <c r="I24" s="112"/>
      <c r="J24" s="113">
        <v>43027</v>
      </c>
      <c r="K24" s="154" t="s">
        <v>11</v>
      </c>
      <c r="L24" s="112"/>
      <c r="M24" s="113">
        <v>43028</v>
      </c>
      <c r="N24" s="154" t="s">
        <v>11</v>
      </c>
      <c r="O24" s="112"/>
      <c r="P24" s="153"/>
      <c r="Q24" s="132">
        <f>(IF(ISNUMBER(B25),B25,0)+IF(ISNUMBER(E25),E25,0)+IF(ISNUMBER(H25),H25,0)+IF(ISNUMBER(K25),K25,0)+IF(ISNUMBER(N25),N25,0))</f>
        <v>0</v>
      </c>
      <c r="R24" s="107"/>
      <c r="S24" s="133" t="str">
        <f>IF(R25&lt;=0,TEXT($R$7-Q24,"-hh:mm"),IF(R25&gt;0,TEXT(R25,"hh:mm")))</f>
        <v>-00:00</v>
      </c>
    </row>
    <row r="25" spans="1:19" ht="17.100000000000001" customHeight="1">
      <c r="A25" s="111"/>
      <c r="B25" s="149"/>
      <c r="C25" s="150"/>
      <c r="D25" s="146"/>
      <c r="E25" s="151"/>
      <c r="F25" s="152"/>
      <c r="G25" s="111"/>
      <c r="H25" s="151"/>
      <c r="I25" s="152"/>
      <c r="J25" s="111"/>
      <c r="K25" s="151"/>
      <c r="L25" s="152"/>
      <c r="M25" s="111"/>
      <c r="N25" s="151"/>
      <c r="O25" s="152"/>
      <c r="P25" s="145"/>
      <c r="Q25" s="134"/>
      <c r="R25" s="135">
        <f>IF(Q24&gt;$R$7,Q24-R$7,0)</f>
        <v>0</v>
      </c>
      <c r="S25" s="136"/>
    </row>
    <row r="26" spans="1:19" ht="13.15" customHeight="1" thickBot="1">
      <c r="Q26" s="108"/>
      <c r="R26" s="108"/>
      <c r="S26" s="108"/>
    </row>
    <row r="27" spans="1:19" ht="56.25" customHeight="1" thickBot="1">
      <c r="A27" s="198" t="s">
        <v>21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200"/>
      <c r="O27" s="46"/>
      <c r="P27" s="46"/>
      <c r="Q27" s="109" t="s">
        <v>13</v>
      </c>
      <c r="R27" s="110">
        <f>+R11+R13+R15+R17+R19+R21+R23</f>
        <v>0</v>
      </c>
      <c r="S27" s="110">
        <f>+R11+R13+R15+R17+R19+R21+R23</f>
        <v>0</v>
      </c>
    </row>
    <row r="28" spans="1:19" ht="13.15" customHeight="1">
      <c r="S28" s="55"/>
    </row>
    <row r="29" spans="1:19" ht="13.15" customHeight="1">
      <c r="B29" s="201" t="s">
        <v>14</v>
      </c>
      <c r="C29" s="202"/>
      <c r="D29" s="202"/>
      <c r="E29" s="202"/>
      <c r="F29" s="202"/>
      <c r="G29" s="203"/>
      <c r="H29" s="56"/>
      <c r="R29" s="55"/>
      <c r="S29" s="55"/>
    </row>
    <row r="31" spans="1:19" ht="13.15" customHeight="1" thickBot="1"/>
    <row r="32" spans="1:19" ht="13.15" customHeight="1">
      <c r="A32" s="65" t="s">
        <v>23</v>
      </c>
      <c r="B32" s="66"/>
      <c r="C32" s="144" t="s">
        <v>38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7"/>
    </row>
    <row r="33" spans="1:19" ht="13.15" customHeight="1">
      <c r="A33" s="6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69"/>
    </row>
    <row r="34" spans="1:19" ht="13.15" customHeight="1">
      <c r="A34" s="6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69"/>
    </row>
    <row r="35" spans="1:19" ht="13.15" customHeight="1">
      <c r="A35" s="6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69"/>
    </row>
    <row r="36" spans="1:19" ht="13.15" customHeight="1">
      <c r="A36" s="68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69"/>
    </row>
    <row r="37" spans="1:19" ht="13.15" customHeight="1" thickBot="1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</row>
  </sheetData>
  <sheetProtection selectLockedCells="1" selectUnlockedCells="1"/>
  <customSheetViews>
    <customSheetView guid="{B7E675F4-6E20-43EE-BE0A-1E80BA7F9A71}" showPageBreaks="1" fitToPage="1" printArea="1" view="pageBreakPreview" showRuler="0" topLeftCell="A16">
      <selection activeCell="P20" sqref="P20"/>
      <pageMargins left="0.31496062992125984" right="0.51181102362204722" top="0.62992125984251968" bottom="0.86614173228346458" header="0.15748031496062992" footer="0.15748031496062992"/>
      <printOptions horizontalCentered="1"/>
      <pageSetup paperSize="9" scale="74" firstPageNumber="0" orientation="landscape" horizontalDpi="300" verticalDpi="300" r:id="rId1"/>
      <headerFooter alignWithMargins="0"/>
    </customSheetView>
    <customSheetView guid="{069C010B-D19E-4D1F-9A31-488675FAFE8B}" showPageBreaks="1" fitToPage="1" printArea="1" view="pageBreakPreview" showRuler="0" topLeftCell="A16">
      <selection activeCell="P20" sqref="P20"/>
      <pageMargins left="0.31496062992125984" right="0.51181102362204722" top="0.62992125984251968" bottom="0.86614173228346458" header="0.15748031496062992" footer="0.15748031496062992"/>
      <printOptions horizontalCentered="1"/>
      <pageSetup paperSize="9" scale="76" firstPageNumber="0" orientation="landscape" horizontalDpi="300" verticalDpi="300" r:id="rId2"/>
      <headerFooter alignWithMargins="0"/>
    </customSheetView>
    <customSheetView guid="{DF3FAEBD-94A0-4899-A846-B71B72E0A0D4}" showPageBreaks="1" fitToPage="1" printArea="1" view="pageBreakPreview" showRuler="0" topLeftCell="A22">
      <selection activeCell="E13" sqref="E13:F13"/>
      <pageMargins left="0.31496062992125984" right="0.51181102362204722" top="0.62992125984251968" bottom="0.86614173228346458" header="0.15748031496062992" footer="0.15748031496062992"/>
      <printOptions horizontalCentered="1"/>
      <pageSetup paperSize="9" scale="72" firstPageNumber="0" orientation="landscape" horizontalDpi="300" verticalDpi="300" r:id="rId3"/>
      <headerFooter alignWithMargins="0"/>
    </customSheetView>
    <customSheetView guid="{892B4A4D-2A82-440F-AD3B-082B134F2BA8}" showPageBreaks="1" fitToPage="1" printArea="1" view="pageBreakPreview" showRuler="0">
      <selection activeCell="I32" sqref="I32"/>
      <pageMargins left="0.31496062992125984" right="0.51181102362204722" top="0.62992125984251968" bottom="0.86614173228346458" header="0.15748031496062992" footer="0.15748031496062992"/>
      <printOptions horizontalCentered="1"/>
      <pageSetup paperSize="9" scale="74" firstPageNumber="0" orientation="landscape" horizontalDpi="300" verticalDpi="300" r:id="rId4"/>
      <headerFooter alignWithMargins="0"/>
    </customSheetView>
    <customSheetView guid="{2ED24E49-9D36-4727-80B9-0B5800C05970}" showPageBreaks="1" fitToPage="1" printArea="1" view="pageBreakPreview" showRuler="0" topLeftCell="C1">
      <selection activeCell="Q32" sqref="Q32"/>
      <pageMargins left="0.31496062992125984" right="0.51181102362204722" top="0.62992125984251968" bottom="0.86614173228346458" header="0.15748031496062992" footer="0.15748031496062992"/>
      <printOptions horizontalCentered="1"/>
      <pageSetup paperSize="9" scale="78" firstPageNumber="0" orientation="landscape" horizontalDpi="300" verticalDpi="300" r:id="rId5"/>
      <headerFooter alignWithMargins="0"/>
    </customSheetView>
    <customSheetView guid="{CCD5DB49-ABEA-414F-BFEF-7DB337E5BA25}" showPageBreaks="1" fitToPage="1" printArea="1" view="pageBreakPreview" showRuler="0" topLeftCell="A16">
      <selection activeCell="P20" sqref="P20"/>
      <pageMargins left="0.31496062992125984" right="0.51181102362204722" top="0.62992125984251968" bottom="0.86614173228346458" header="0.15748031496062992" footer="0.15748031496062992"/>
      <printOptions horizontalCentered="1"/>
      <pageSetup paperSize="9" scale="74" firstPageNumber="0" orientation="landscape" horizontalDpi="300" verticalDpi="300" r:id="rId6"/>
      <headerFooter alignWithMargins="0"/>
    </customSheetView>
  </customSheetViews>
  <mergeCells count="129">
    <mergeCell ref="O4:S5"/>
    <mergeCell ref="O6:S6"/>
    <mergeCell ref="A27:N27"/>
    <mergeCell ref="B29:G29"/>
    <mergeCell ref="M22:M23"/>
    <mergeCell ref="N22:O22"/>
    <mergeCell ref="A22:A23"/>
    <mergeCell ref="B22:C22"/>
    <mergeCell ref="D22:D23"/>
    <mergeCell ref="E22:F22"/>
    <mergeCell ref="Q22:Q23"/>
    <mergeCell ref="K21:L21"/>
    <mergeCell ref="H20:I20"/>
    <mergeCell ref="J20:J21"/>
    <mergeCell ref="K20:L20"/>
    <mergeCell ref="M20:M21"/>
    <mergeCell ref="N20:O20"/>
    <mergeCell ref="H21:I21"/>
    <mergeCell ref="S22:S23"/>
    <mergeCell ref="N23:O23"/>
    <mergeCell ref="H22:I22"/>
    <mergeCell ref="J22:J23"/>
    <mergeCell ref="K22:L22"/>
    <mergeCell ref="K23:L23"/>
    <mergeCell ref="Q20:Q21"/>
    <mergeCell ref="S20:S21"/>
    <mergeCell ref="N21:O21"/>
    <mergeCell ref="A20:A21"/>
    <mergeCell ref="B20:C20"/>
    <mergeCell ref="D20:D21"/>
    <mergeCell ref="E20:F20"/>
    <mergeCell ref="B21:C21"/>
    <mergeCell ref="E21:F21"/>
    <mergeCell ref="G20:G21"/>
    <mergeCell ref="H23:I23"/>
    <mergeCell ref="B23:C23"/>
    <mergeCell ref="G22:G23"/>
    <mergeCell ref="E23:F23"/>
    <mergeCell ref="Q16:Q17"/>
    <mergeCell ref="S16:S17"/>
    <mergeCell ref="N17:O17"/>
    <mergeCell ref="K17:L17"/>
    <mergeCell ref="H16:I16"/>
    <mergeCell ref="J16:J17"/>
    <mergeCell ref="K16:L16"/>
    <mergeCell ref="G18:G19"/>
    <mergeCell ref="H18:I18"/>
    <mergeCell ref="J18:J19"/>
    <mergeCell ref="M16:M17"/>
    <mergeCell ref="N16:O16"/>
    <mergeCell ref="M18:M19"/>
    <mergeCell ref="N18:O18"/>
    <mergeCell ref="Q18:Q19"/>
    <mergeCell ref="S18:S19"/>
    <mergeCell ref="N19:O19"/>
    <mergeCell ref="K19:L19"/>
    <mergeCell ref="H17:I17"/>
    <mergeCell ref="K18:L18"/>
    <mergeCell ref="H19:I19"/>
    <mergeCell ref="A16:A17"/>
    <mergeCell ref="B16:C16"/>
    <mergeCell ref="D16:D17"/>
    <mergeCell ref="E16:F16"/>
    <mergeCell ref="B17:C17"/>
    <mergeCell ref="E17:F17"/>
    <mergeCell ref="G16:G17"/>
    <mergeCell ref="E19:F19"/>
    <mergeCell ref="A18:A19"/>
    <mergeCell ref="B18:C18"/>
    <mergeCell ref="D18:D19"/>
    <mergeCell ref="E18:F18"/>
    <mergeCell ref="B19:C19"/>
    <mergeCell ref="A14:A15"/>
    <mergeCell ref="B14:C14"/>
    <mergeCell ref="D14:D15"/>
    <mergeCell ref="E14:F14"/>
    <mergeCell ref="B15:C15"/>
    <mergeCell ref="M14:M15"/>
    <mergeCell ref="N14:O14"/>
    <mergeCell ref="K14:L14"/>
    <mergeCell ref="H15:I15"/>
    <mergeCell ref="N15:O15"/>
    <mergeCell ref="K15:L15"/>
    <mergeCell ref="E15:F15"/>
    <mergeCell ref="Q12:Q13"/>
    <mergeCell ref="S12:S13"/>
    <mergeCell ref="N13:O13"/>
    <mergeCell ref="H11:I11"/>
    <mergeCell ref="K13:L13"/>
    <mergeCell ref="H12:I12"/>
    <mergeCell ref="J12:J13"/>
    <mergeCell ref="K12:L12"/>
    <mergeCell ref="G14:G15"/>
    <mergeCell ref="H14:I14"/>
    <mergeCell ref="J14:J15"/>
    <mergeCell ref="M12:M13"/>
    <mergeCell ref="N12:O12"/>
    <mergeCell ref="Q14:Q15"/>
    <mergeCell ref="S14:S15"/>
    <mergeCell ref="Q10:Q11"/>
    <mergeCell ref="K10:L10"/>
    <mergeCell ref="S10:S11"/>
    <mergeCell ref="N11:O11"/>
    <mergeCell ref="K11:L11"/>
    <mergeCell ref="H13:I13"/>
    <mergeCell ref="J10:J11"/>
    <mergeCell ref="A12:A13"/>
    <mergeCell ref="B12:C12"/>
    <mergeCell ref="D12:D13"/>
    <mergeCell ref="E12:F12"/>
    <mergeCell ref="B13:C13"/>
    <mergeCell ref="E13:F13"/>
    <mergeCell ref="E11:F11"/>
    <mergeCell ref="G12:G13"/>
    <mergeCell ref="G5:L5"/>
    <mergeCell ref="M9:O9"/>
    <mergeCell ref="A10:A11"/>
    <mergeCell ref="B10:C10"/>
    <mergeCell ref="D10:D11"/>
    <mergeCell ref="E10:F10"/>
    <mergeCell ref="B11:C11"/>
    <mergeCell ref="G10:G11"/>
    <mergeCell ref="H10:I10"/>
    <mergeCell ref="A9:C9"/>
    <mergeCell ref="D9:F9"/>
    <mergeCell ref="G9:I9"/>
    <mergeCell ref="J9:L9"/>
    <mergeCell ref="M10:M11"/>
    <mergeCell ref="N10:O10"/>
  </mergeCells>
  <phoneticPr fontId="0" type="noConversion"/>
  <conditionalFormatting sqref="S10:S25">
    <cfRule type="expression" dxfId="100" priority="26" stopIfTrue="1">
      <formula>IF(R11&gt;0,1,0)</formula>
    </cfRule>
    <cfRule type="expression" dxfId="99" priority="27" stopIfTrue="1">
      <formula>IF(R11&lt;=0,1,0)</formula>
    </cfRule>
  </conditionalFormatting>
  <conditionalFormatting sqref="S27">
    <cfRule type="expression" dxfId="98" priority="28" stopIfTrue="1">
      <formula>IF(R27&gt;0,1,0)</formula>
    </cfRule>
    <cfRule type="expression" dxfId="97" priority="29" stopIfTrue="1">
      <formula>IF(R27&lt;=0,1,0)</formula>
    </cfRule>
  </conditionalFormatting>
  <conditionalFormatting sqref="R11 R13 R15 R19 R21 R23:R25 R17 R27:S27">
    <cfRule type="cellIs" dxfId="96" priority="23" stopIfTrue="1" operator="greaterThan">
      <formula>0</formula>
    </cfRule>
    <cfRule type="cellIs" dxfId="95" priority="24" stopIfTrue="1" operator="lessThanOrEqual">
      <formula>0</formula>
    </cfRule>
  </conditionalFormatting>
  <conditionalFormatting sqref="B10:C10 E10:F10 H10:I10 K10:L10 N10:P10 N12:P12 K12:L12 H12:I12 E12:F12 B12:C12 B14:C14 B16:C16 B18:C18 B20:C20 B22:C22 E22:F22 E20:F20 E18:F18 E16:F16 E14:F14 H14:I14 H16:I16 H18:I18 H20:I20 H22:I22 K22:L22 K20:L20 K18:L18 K16:L16 K14:L14 N14:P14 N16:P16 N18:P18 N20:P20 N22:P22">
    <cfRule type="cellIs" dxfId="94" priority="25" stopIfTrue="1" operator="equal">
      <formula>"école"</formula>
    </cfRule>
  </conditionalFormatting>
  <conditionalFormatting sqref="S12:S13">
    <cfRule type="expression" dxfId="93" priority="17" stopIfTrue="1">
      <formula>IF(R13&gt;0,1,0)</formula>
    </cfRule>
    <cfRule type="expression" dxfId="92" priority="18" stopIfTrue="1">
      <formula>IF(R13&lt;=0,1,0)</formula>
    </cfRule>
  </conditionalFormatting>
  <dataValidations count="2">
    <dataValidation type="time" allowBlank="1" showErrorMessage="1" errorTitle="Erreur de saisie" error="Soit le format horaire n'est pas respecté, soit l'horaire saisi est ... impossible pour une journée..." sqref="B11:C11 N11:P11 H13:I13 K11:L11 E11:F11 E13:F13 N15:P15 K13:L13 N13:P13 K23:L25 B23:C25 H15:I15 E23:F25 N17:P17 B15:C15 E15:F15 H17:I17 K15:L15 N19:P19 B17:C17 E17:F17 H19:I19 K17:L17 N21:P21 B19:C19 E19:F19 H21:I21 K19:L19 N23:P25 B21:C21 E21:F21 H23:I25 K21:L21 H11:I11">
      <formula1>0.0416666666666667</formula1>
      <formula2>0.3125</formula2>
    </dataValidation>
    <dataValidation type="time" allowBlank="1" showErrorMessage="1" errorTitle="Erreur de saisie" error="Soit le format horaire n'est pas respecté, soit l'horaire saisi est ... impossible pour une journée..." sqref="B13:C13">
      <formula1>0.0416666666666667</formula1>
      <formula2>0.291666666666667</formula2>
    </dataValidation>
  </dataValidations>
  <printOptions horizontalCentered="1"/>
  <pageMargins left="0.31496062992125984" right="0.51181102362204722" top="0.62992125984251968" bottom="0.86614173228346458" header="0.15748031496062992" footer="0.15748031496062992"/>
  <pageSetup paperSize="9" scale="74" firstPageNumber="0" orientation="landscape" horizontalDpi="300" verticalDpi="300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4" workbookViewId="0">
      <selection activeCell="C10" sqref="C10"/>
    </sheetView>
  </sheetViews>
  <sheetFormatPr baseColWidth="10" defaultRowHeight="12.75"/>
  <cols>
    <col min="1" max="1" width="5.5703125" customWidth="1"/>
    <col min="2" max="3" width="10.7109375" customWidth="1"/>
    <col min="4" max="4" width="5.5703125" customWidth="1"/>
    <col min="5" max="6" width="10.7109375" customWidth="1"/>
    <col min="7" max="7" width="5.5703125" customWidth="1"/>
    <col min="8" max="9" width="10.7109375" customWidth="1"/>
    <col min="10" max="10" width="5.5703125" customWidth="1"/>
    <col min="11" max="12" width="10.7109375" customWidth="1"/>
    <col min="13" max="13" width="5.5703125" customWidth="1"/>
    <col min="14" max="15" width="10.7109375" customWidth="1"/>
    <col min="16" max="16" width="1.7109375" style="19" customWidth="1"/>
    <col min="17" max="17" width="10.5703125" customWidth="1"/>
    <col min="18" max="18" width="9.7109375" hidden="1" customWidth="1"/>
    <col min="19" max="19" width="8.7109375" customWidth="1"/>
  </cols>
  <sheetData>
    <row r="1" spans="1:19" ht="19.5" customHeight="1">
      <c r="A1" s="34" t="s">
        <v>0</v>
      </c>
      <c r="B1" s="35"/>
      <c r="C1" s="35"/>
      <c r="D1" s="36"/>
      <c r="E1" s="36"/>
      <c r="F1" s="34" t="s">
        <v>2</v>
      </c>
      <c r="G1" s="37"/>
      <c r="H1" s="37"/>
      <c r="I1" s="37"/>
      <c r="J1" s="37"/>
      <c r="K1" s="37"/>
      <c r="L1" s="34" t="s">
        <v>3</v>
      </c>
      <c r="M1" s="37"/>
      <c r="N1" s="60" t="s">
        <v>35</v>
      </c>
      <c r="O1" s="61" t="s">
        <v>30</v>
      </c>
      <c r="P1" s="62"/>
      <c r="Q1" s="63" t="s">
        <v>31</v>
      </c>
      <c r="R1" s="39"/>
      <c r="S1" s="39"/>
    </row>
    <row r="2" spans="1:19" ht="16.5" customHeight="1">
      <c r="A2" s="34"/>
      <c r="B2" s="35"/>
      <c r="C2" s="35"/>
      <c r="D2" s="36"/>
      <c r="E2" s="36"/>
      <c r="F2" s="34"/>
      <c r="G2" s="37"/>
      <c r="H2" s="37"/>
      <c r="I2" s="37"/>
      <c r="J2" s="37"/>
      <c r="K2" s="37"/>
      <c r="L2" s="34"/>
      <c r="M2" s="37"/>
      <c r="N2" s="60" t="s">
        <v>32</v>
      </c>
      <c r="O2" s="60" t="s">
        <v>33</v>
      </c>
      <c r="P2" s="35"/>
      <c r="Q2" s="39"/>
      <c r="R2" s="39"/>
      <c r="S2" s="39"/>
    </row>
    <row r="3" spans="1:19" ht="15" customHeight="1">
      <c r="A3" s="34" t="s">
        <v>1</v>
      </c>
      <c r="B3" s="35"/>
      <c r="C3" s="34"/>
      <c r="D3" s="36"/>
      <c r="E3" s="36"/>
      <c r="F3" s="35"/>
      <c r="G3" s="37"/>
      <c r="H3" s="37"/>
      <c r="I3" s="37"/>
      <c r="J3" s="37"/>
      <c r="K3" s="37"/>
      <c r="L3" s="40"/>
      <c r="M3" s="58"/>
      <c r="N3" s="33"/>
      <c r="O3" s="38"/>
      <c r="P3" s="35"/>
      <c r="Q3" s="39"/>
      <c r="R3" s="39"/>
      <c r="S3" s="39"/>
    </row>
    <row r="4" spans="1:19" ht="15" customHeight="1">
      <c r="A4" s="35"/>
      <c r="B4" s="34"/>
      <c r="C4" s="34"/>
      <c r="D4" s="36"/>
      <c r="E4" s="36"/>
      <c r="F4" s="36"/>
      <c r="G4" s="35"/>
      <c r="H4" s="37"/>
      <c r="I4" s="37"/>
      <c r="J4" s="37"/>
      <c r="K4" s="37"/>
      <c r="L4" s="40" t="s">
        <v>26</v>
      </c>
      <c r="M4" s="78" t="s">
        <v>22</v>
      </c>
      <c r="N4" s="76" t="s">
        <v>24</v>
      </c>
      <c r="O4" s="124" t="s">
        <v>27</v>
      </c>
      <c r="P4"/>
    </row>
    <row r="5" spans="1:19" ht="15" customHeight="1">
      <c r="A5" s="35"/>
      <c r="B5" s="34"/>
      <c r="C5" s="34"/>
      <c r="D5" s="36"/>
      <c r="E5" s="36"/>
      <c r="F5" s="114" t="s">
        <v>37</v>
      </c>
      <c r="L5" s="35"/>
      <c r="M5" s="78" t="s">
        <v>22</v>
      </c>
      <c r="N5" s="76" t="s">
        <v>25</v>
      </c>
      <c r="P5"/>
    </row>
    <row r="6" spans="1:19" ht="26.65" customHeight="1">
      <c r="A6" s="35"/>
      <c r="B6" s="34"/>
      <c r="C6" s="42"/>
      <c r="D6" s="41"/>
      <c r="E6" s="41"/>
      <c r="F6" s="36"/>
      <c r="G6" s="64" t="s">
        <v>34</v>
      </c>
      <c r="H6" s="64"/>
      <c r="I6" s="57"/>
      <c r="J6" s="41"/>
      <c r="K6" s="41"/>
      <c r="L6" s="36"/>
      <c r="M6" s="59"/>
      <c r="N6" s="77"/>
      <c r="O6" s="125"/>
      <c r="P6"/>
    </row>
    <row r="7" spans="1:19" ht="15" customHeight="1">
      <c r="A7" s="35"/>
      <c r="B7" s="35"/>
      <c r="C7" s="35"/>
      <c r="D7" s="44"/>
      <c r="E7" s="44"/>
      <c r="F7" s="44"/>
      <c r="G7" s="35"/>
      <c r="H7" s="35"/>
      <c r="I7" s="43"/>
      <c r="J7" s="44"/>
      <c r="K7" s="44"/>
      <c r="L7" s="44"/>
      <c r="M7" s="44"/>
      <c r="N7" s="44"/>
      <c r="O7" s="45"/>
      <c r="P7" s="45"/>
      <c r="Q7" s="46"/>
      <c r="R7" s="47">
        <v>1</v>
      </c>
      <c r="S7" s="46"/>
    </row>
    <row r="8" spans="1:19" ht="16.5" customHeight="1">
      <c r="C8" s="27"/>
      <c r="P8" s="2"/>
      <c r="Q8" s="3"/>
      <c r="R8" s="4"/>
      <c r="S8" s="3"/>
    </row>
    <row r="9" spans="1:19" s="1" customFormat="1" ht="52.9" customHeight="1">
      <c r="A9" s="120" t="s">
        <v>4</v>
      </c>
      <c r="B9"/>
      <c r="C9"/>
      <c r="D9" s="120" t="s">
        <v>5</v>
      </c>
      <c r="E9"/>
      <c r="F9"/>
      <c r="G9" s="120" t="s">
        <v>6</v>
      </c>
      <c r="H9"/>
      <c r="I9"/>
      <c r="J9" s="120" t="s">
        <v>7</v>
      </c>
      <c r="K9"/>
      <c r="L9"/>
      <c r="M9" s="120" t="s">
        <v>8</v>
      </c>
      <c r="N9"/>
      <c r="O9"/>
      <c r="P9" s="20"/>
      <c r="Q9" s="6" t="s">
        <v>9</v>
      </c>
      <c r="R9" s="21"/>
      <c r="S9" s="6" t="s">
        <v>10</v>
      </c>
    </row>
    <row r="10" spans="1:19" ht="16.5" customHeight="1">
      <c r="A10" s="116"/>
      <c r="B10" s="115" t="s">
        <v>11</v>
      </c>
      <c r="D10" s="116"/>
      <c r="E10" s="115" t="s">
        <v>11</v>
      </c>
      <c r="G10" s="116"/>
      <c r="H10" s="115" t="s">
        <v>11</v>
      </c>
      <c r="J10" s="116"/>
      <c r="K10" s="115" t="s">
        <v>11</v>
      </c>
      <c r="M10" s="116"/>
      <c r="N10" s="115" t="s">
        <v>11</v>
      </c>
      <c r="P10" s="22"/>
      <c r="Q10" s="122">
        <f>(IF(ISNUMBER(B11),B11,0)+IF(ISNUMBER(E11),E11,0)+IF(ISNUMBER(H11),H11,0)+IF(ISNUMBER(K11),K11,0)+IF(ISNUMBER(N11),N11,0))</f>
        <v>0</v>
      </c>
      <c r="R10" s="51"/>
      <c r="S10" s="123" t="str">
        <f>IF(R11=0,TEXT($R$7-Q10,"-hh:mm"),IF(R11&gt;0,TEXT(R11,"hh:mm")))</f>
        <v>-00:00</v>
      </c>
    </row>
    <row r="11" spans="1:19" ht="16.5" customHeight="1">
      <c r="B11" s="127"/>
      <c r="E11" s="118"/>
      <c r="H11" s="118"/>
      <c r="K11" s="118"/>
      <c r="N11" s="118"/>
      <c r="P11" s="10"/>
      <c r="R11" s="53">
        <f>IF(Q10&gt;$R$7,Q10-$R$7,0)</f>
        <v>0</v>
      </c>
    </row>
    <row r="12" spans="1:19" ht="16.5" customHeight="1">
      <c r="A12" s="116"/>
      <c r="B12" s="115" t="s">
        <v>11</v>
      </c>
      <c r="D12" s="116"/>
      <c r="E12" s="115" t="s">
        <v>11</v>
      </c>
      <c r="G12" s="116"/>
      <c r="H12" s="115" t="s">
        <v>11</v>
      </c>
      <c r="J12" s="116"/>
      <c r="K12" s="115" t="s">
        <v>11</v>
      </c>
      <c r="M12" s="116"/>
      <c r="N12" s="115" t="s">
        <v>11</v>
      </c>
      <c r="P12" s="22"/>
      <c r="Q12" s="122">
        <f>(IF(ISNUMBER(B13),B13,0)+IF(ISNUMBER(E13),E13,0)+IF(ISNUMBER(H13),H13,0)+IF(ISNUMBER(K13),K13,0)+IF(ISNUMBER(N13),N13,0))</f>
        <v>0</v>
      </c>
      <c r="R12" s="51"/>
      <c r="S12" s="123" t="str">
        <f>IF(R13=0,TEXT($R$7-Q12,"-hh:mm"),IF(R13&gt;0,TEXT(R13,"hh:mm")))</f>
        <v>-00:00</v>
      </c>
    </row>
    <row r="13" spans="1:19" ht="16.5" customHeight="1">
      <c r="B13" s="128"/>
      <c r="E13" s="118"/>
      <c r="H13" s="118"/>
      <c r="K13" s="119"/>
      <c r="N13" s="129" t="s">
        <v>28</v>
      </c>
      <c r="P13" s="10"/>
      <c r="R13" s="53">
        <f>IF(Q12&gt;$R$7,Q12-$R$7,0)</f>
        <v>0</v>
      </c>
    </row>
    <row r="14" spans="1:19" ht="16.5" customHeight="1">
      <c r="A14" s="116"/>
      <c r="B14" s="115" t="s">
        <v>11</v>
      </c>
      <c r="D14" s="116"/>
      <c r="E14" s="115" t="s">
        <v>11</v>
      </c>
      <c r="G14" s="116"/>
      <c r="H14" s="115" t="s">
        <v>11</v>
      </c>
      <c r="J14" s="116"/>
      <c r="K14" s="115" t="s">
        <v>11</v>
      </c>
      <c r="M14" s="116"/>
      <c r="N14" s="115" t="s">
        <v>11</v>
      </c>
      <c r="P14" s="22"/>
      <c r="Q14" s="122">
        <f>(IF(ISNUMBER(B15),B15,0)+IF(ISNUMBER(E15),E15,0)+IF(ISNUMBER(H15),H15,0)+IF(ISNUMBER(K15),K15,0)+IF(ISNUMBER(N15),N15,0))</f>
        <v>0</v>
      </c>
      <c r="R14" s="51"/>
      <c r="S14" s="123" t="str">
        <f>IF(R15=0,TEXT($R$7-Q14,"-hh:mm"),IF(R15&gt;0,TEXT(R15,"hh:mm")))</f>
        <v>-00:00</v>
      </c>
    </row>
    <row r="15" spans="1:19" ht="16.5" customHeight="1">
      <c r="B15" s="118"/>
      <c r="E15" s="118"/>
      <c r="H15" s="118"/>
      <c r="K15" s="118"/>
      <c r="N15" s="118"/>
      <c r="P15" s="10"/>
      <c r="R15" s="53">
        <f>IF(Q14&gt;$R$7,Q14-$R$7,0)</f>
        <v>0</v>
      </c>
    </row>
    <row r="16" spans="1:19" ht="16.5" customHeight="1">
      <c r="A16" s="116"/>
      <c r="B16" s="115" t="s">
        <v>11</v>
      </c>
      <c r="D16" s="116"/>
      <c r="E16" s="115" t="s">
        <v>11</v>
      </c>
      <c r="G16" s="116"/>
      <c r="H16" s="115" t="s">
        <v>11</v>
      </c>
      <c r="J16" s="116"/>
      <c r="K16" s="115" t="s">
        <v>11</v>
      </c>
      <c r="M16" s="116"/>
      <c r="N16" s="115" t="s">
        <v>11</v>
      </c>
      <c r="P16" s="22"/>
      <c r="Q16" s="122">
        <f>(IF(ISNUMBER(B17),B17,0)+IF(ISNUMBER(E17),E17,0)+IF(ISNUMBER(H17),H17,0)+IF(ISNUMBER(K17),K17,0)+IF(ISNUMBER(N17),N17,0))</f>
        <v>0</v>
      </c>
      <c r="R16" s="51"/>
      <c r="S16" s="123" t="str">
        <f>IF(R17=0,TEXT($R$7-Q16,"-hh:mm"),IF(R17&gt;0,TEXT(R17,"hh:mm")))</f>
        <v>-00:00</v>
      </c>
    </row>
    <row r="17" spans="1:19" ht="16.5" customHeight="1">
      <c r="B17" s="118"/>
      <c r="E17" s="118"/>
      <c r="H17" s="118"/>
      <c r="K17" s="127"/>
      <c r="N17" s="127"/>
      <c r="P17" s="10"/>
      <c r="R17" s="53">
        <f>IF(Q16&gt;$R$7,Q16-$R$7,0)</f>
        <v>0</v>
      </c>
    </row>
    <row r="18" spans="1:19" ht="16.5" customHeight="1">
      <c r="A18" s="116"/>
      <c r="B18" s="115" t="s">
        <v>11</v>
      </c>
      <c r="D18" s="116"/>
      <c r="E18" s="115" t="s">
        <v>11</v>
      </c>
      <c r="G18" s="116"/>
      <c r="H18" s="115" t="s">
        <v>11</v>
      </c>
      <c r="J18" s="116"/>
      <c r="K18" s="115" t="s">
        <v>11</v>
      </c>
      <c r="M18" s="116"/>
      <c r="N18" s="115" t="s">
        <v>11</v>
      </c>
      <c r="P18" s="22"/>
      <c r="Q18" s="122">
        <f>(IF(ISNUMBER(B19),B19,0)+IF(ISNUMBER(E19),E19,0)+IF(ISNUMBER(H19),H19,0)+IF(ISNUMBER(K19),K19,0)+IF(ISNUMBER(N19),N19,0))</f>
        <v>0</v>
      </c>
      <c r="R18" s="51"/>
      <c r="S18" s="123" t="str">
        <f>IF(R19=0,TEXT($R$7-Q18,"-hh:mm"),IF(R19&gt;0,TEXT(R19,"hh:mm")))</f>
        <v>-00:00</v>
      </c>
    </row>
    <row r="19" spans="1:19" ht="16.5" customHeight="1">
      <c r="B19" s="118"/>
      <c r="E19" s="118"/>
      <c r="H19" s="118"/>
      <c r="K19" s="130"/>
      <c r="N19" s="118"/>
      <c r="P19" s="10"/>
      <c r="R19" s="53">
        <f>IF(Q18&gt;$R$7,Q18-$R$7,0)</f>
        <v>0</v>
      </c>
    </row>
    <row r="20" spans="1:19" ht="16.5" customHeight="1">
      <c r="A20" s="116"/>
      <c r="B20" s="115" t="s">
        <v>11</v>
      </c>
      <c r="D20" s="116"/>
      <c r="E20" s="115" t="s">
        <v>11</v>
      </c>
      <c r="G20" s="116"/>
      <c r="H20" s="115" t="s">
        <v>11</v>
      </c>
      <c r="J20" s="116"/>
      <c r="K20" s="115" t="s">
        <v>11</v>
      </c>
      <c r="M20" s="116"/>
      <c r="N20" s="115" t="s">
        <v>11</v>
      </c>
      <c r="P20" s="22"/>
      <c r="Q20" s="122">
        <f>(IF(ISNUMBER(B21),B21,0)+IF(ISNUMBER(E21),E21,0)+IF(ISNUMBER(H21),H21,0)+IF(ISNUMBER(K21),K21,0)+IF(ISNUMBER(N21),N21,0))</f>
        <v>0</v>
      </c>
      <c r="R20" s="51"/>
      <c r="S20" s="123" t="str">
        <f>IF(R21=0,TEXT($R$7-Q20,"-hh:mm"),IF(R21&gt;0,TEXT(R21,"hh:mm")))</f>
        <v>-00:00</v>
      </c>
    </row>
    <row r="21" spans="1:19" ht="16.5" customHeight="1">
      <c r="B21" s="127"/>
      <c r="E21" s="118"/>
      <c r="H21" s="118"/>
      <c r="K21" s="130"/>
      <c r="N21" s="118"/>
      <c r="P21" s="10"/>
      <c r="R21" s="53">
        <f>IF(Q20&gt;$R$7,Q20-$R$7,0)</f>
        <v>0</v>
      </c>
    </row>
    <row r="22" spans="1:19" ht="16.5" customHeight="1">
      <c r="A22" s="116"/>
      <c r="B22" s="115" t="s">
        <v>11</v>
      </c>
      <c r="D22" s="116"/>
      <c r="E22" s="115" t="s">
        <v>11</v>
      </c>
      <c r="G22" s="116"/>
      <c r="H22" s="115" t="s">
        <v>11</v>
      </c>
      <c r="J22" s="116"/>
      <c r="K22" s="115" t="s">
        <v>11</v>
      </c>
      <c r="M22" s="116"/>
      <c r="N22" s="115" t="s">
        <v>11</v>
      </c>
      <c r="P22" s="22"/>
      <c r="Q22" s="122">
        <f>(IF(ISNUMBER(B23),B23,0)+IF(ISNUMBER(E23),E23,0)+IF(ISNUMBER(H23),H23,0)+IF(ISNUMBER(K23),K23,0)+IF(ISNUMBER(N23),N23,0))</f>
        <v>0</v>
      </c>
      <c r="R22" s="51"/>
      <c r="S22" s="123" t="str">
        <f>IF(R23=0,TEXT($R$7-Q22,"-hh:mm"),IF(R23&gt;0,TEXT(R23,"hh:mm")))</f>
        <v>-00:00</v>
      </c>
    </row>
    <row r="23" spans="1:19" ht="16.5" customHeight="1">
      <c r="B23" s="118"/>
      <c r="E23" s="118"/>
      <c r="H23" s="118"/>
      <c r="K23" s="130"/>
      <c r="N23" s="118"/>
      <c r="P23" s="10"/>
      <c r="R23" s="53">
        <f>IF(Q22&gt;$R$7,Q22-$R$7,0)</f>
        <v>0</v>
      </c>
    </row>
    <row r="24" spans="1:19" ht="16.5" customHeight="1">
      <c r="A24" s="116"/>
      <c r="B24" s="115" t="s">
        <v>11</v>
      </c>
      <c r="D24" s="116"/>
      <c r="E24" s="115" t="s">
        <v>11</v>
      </c>
      <c r="G24" s="116"/>
      <c r="H24" s="115" t="s">
        <v>11</v>
      </c>
      <c r="J24" s="116"/>
      <c r="K24" s="115" t="s">
        <v>11</v>
      </c>
      <c r="M24" s="116"/>
      <c r="N24" s="115" t="s">
        <v>11</v>
      </c>
      <c r="P24" s="22"/>
      <c r="Q24" s="122">
        <f>(IF(ISNUMBER(B25),B25,0)+IF(ISNUMBER(E25),E25,0)+IF(ISNUMBER(H25),H25,0)+IF(ISNUMBER(K25),K25,0)+IF(ISNUMBER(N25),N25,0))</f>
        <v>0</v>
      </c>
      <c r="R24" s="51"/>
      <c r="S24" s="123" t="str">
        <f>IF(R25=0,TEXT($R$7-Q24,"-hh:mm"),IF(R25&gt;0,TEXT(R25,"hh:mm")))</f>
        <v>-00:00</v>
      </c>
    </row>
    <row r="25" spans="1:19" ht="16.5" customHeight="1">
      <c r="B25" s="118"/>
      <c r="E25" s="118"/>
      <c r="H25" s="118"/>
      <c r="K25" s="118"/>
      <c r="N25" s="118"/>
      <c r="P25" s="10"/>
      <c r="R25" s="53">
        <f>IF(Q24&gt;$R$7,Q24-$R$7,0)</f>
        <v>0</v>
      </c>
    </row>
    <row r="26" spans="1:19" ht="16.5" customHeight="1">
      <c r="A26" s="116"/>
      <c r="B26" s="115" t="s">
        <v>11</v>
      </c>
      <c r="D26" s="116"/>
      <c r="E26" s="115" t="s">
        <v>11</v>
      </c>
      <c r="G26" s="116"/>
      <c r="H26" s="115" t="s">
        <v>11</v>
      </c>
      <c r="J26" s="116"/>
      <c r="K26" s="115" t="s">
        <v>11</v>
      </c>
      <c r="M26" s="116"/>
      <c r="N26" s="115" t="s">
        <v>11</v>
      </c>
      <c r="P26" s="22"/>
      <c r="Q26" s="122">
        <f>(IF(ISNUMBER(B27),B27,0)+IF(ISNUMBER(E27),E27,0)+IF(ISNUMBER(H27),H27,0)+IF(ISNUMBER(K27),K27,0)+IF(ISNUMBER(N27),N27,0))</f>
        <v>0</v>
      </c>
      <c r="R26" s="51"/>
      <c r="S26" s="123" t="str">
        <f>IF(R27=0,TEXT($R$7-Q26,"-hh:mm"),IF(R27&gt;0,TEXT(R27,"hh:mm")))</f>
        <v>-00:00</v>
      </c>
    </row>
    <row r="27" spans="1:19" ht="16.5" customHeight="1">
      <c r="B27" s="118"/>
      <c r="E27" s="118"/>
      <c r="H27" s="118"/>
      <c r="K27" s="118"/>
      <c r="N27" s="118"/>
      <c r="P27" s="10"/>
      <c r="R27" s="53">
        <f>IF(Q26&gt;$R$7,Q26-$R$7,0)</f>
        <v>0</v>
      </c>
    </row>
    <row r="28" spans="1:19" ht="16.5" customHeight="1">
      <c r="A28" s="116"/>
      <c r="B28" s="115" t="s">
        <v>11</v>
      </c>
      <c r="D28" s="116"/>
      <c r="E28" s="115" t="s">
        <v>11</v>
      </c>
      <c r="G28" s="116"/>
      <c r="H28" s="115" t="s">
        <v>11</v>
      </c>
      <c r="J28" s="116"/>
      <c r="K28" s="115" t="s">
        <v>11</v>
      </c>
      <c r="M28" s="116"/>
      <c r="N28" s="115" t="s">
        <v>11</v>
      </c>
      <c r="P28" s="22"/>
      <c r="Q28" s="122">
        <f>(IF(ISNUMBER(B29),B29,0)+IF(ISNUMBER(E29),E29,0)+IF(ISNUMBER(H29),H29,0)+IF(ISNUMBER(K29),K29,0)+IF(ISNUMBER(N29),N29,0))</f>
        <v>0</v>
      </c>
      <c r="R28" s="51"/>
      <c r="S28" s="123" t="str">
        <f>IF(R29=0,TEXT($R$7-Q28,"-hh:mm"),IF(R29&gt;0,TEXT(R29,"hh:mm")))</f>
        <v>-00:00</v>
      </c>
    </row>
    <row r="29" spans="1:19" ht="16.5" customHeight="1">
      <c r="B29" s="118"/>
      <c r="E29" s="118"/>
      <c r="H29" s="118"/>
      <c r="K29" s="118"/>
      <c r="N29" s="118"/>
      <c r="P29" s="10"/>
      <c r="R29" s="53">
        <f>IF(Q28&gt;$R$7,Q28-$R$7,0)</f>
        <v>0</v>
      </c>
    </row>
    <row r="30" spans="1:19" ht="20.25" customHeight="1">
      <c r="R30" s="13"/>
      <c r="S30" s="14"/>
    </row>
    <row r="31" spans="1:19" ht="39.6" customHeight="1">
      <c r="A31" s="121" t="s">
        <v>12</v>
      </c>
      <c r="Q31" s="11" t="s">
        <v>13</v>
      </c>
      <c r="R31" s="73">
        <f>+R13+R15+R17+R19+R21+R23+R25+R27+R29</f>
        <v>0</v>
      </c>
      <c r="S31" s="73">
        <f>+R13+R15+R17+R19+R21+R23+R25+R27+R29</f>
        <v>0</v>
      </c>
    </row>
    <row r="32" spans="1:19" ht="13.15" customHeight="1">
      <c r="A32" s="1"/>
      <c r="Q32" s="12"/>
      <c r="R32" s="13"/>
      <c r="S32" s="14"/>
    </row>
    <row r="33" spans="1:19" ht="37.5" customHeight="1">
      <c r="A33" s="126" t="s">
        <v>36</v>
      </c>
      <c r="G33" s="31"/>
      <c r="H33" s="32"/>
      <c r="I33" s="30"/>
      <c r="K33" s="23"/>
      <c r="L33" s="29">
        <v>0</v>
      </c>
      <c r="N33" s="23"/>
      <c r="O33" s="24"/>
      <c r="P33" s="25"/>
      <c r="Q33" s="11" t="s">
        <v>15</v>
      </c>
      <c r="R33" s="26">
        <f>R31+'Période 4'!R25</f>
        <v>0</v>
      </c>
      <c r="S33" s="8">
        <f>'Période 1'!S27+'Période 2'!S27+'Période 3'!S23+'Période 4'!S23+'Période 5'!S35</f>
        <v>0</v>
      </c>
    </row>
    <row r="34" spans="1:19" ht="13.15" customHeight="1">
      <c r="D34" s="117" t="s">
        <v>14</v>
      </c>
    </row>
    <row r="35" spans="1:19" ht="13.15" customHeight="1" thickBot="1"/>
    <row r="36" spans="1:19" ht="13.15" customHeight="1">
      <c r="A36" s="65" t="s">
        <v>23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7"/>
    </row>
    <row r="37" spans="1:19" ht="13.15" customHeight="1">
      <c r="A37" s="68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69"/>
    </row>
    <row r="38" spans="1:19" ht="13.15" customHeight="1">
      <c r="A38" s="6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69"/>
    </row>
    <row r="39" spans="1:19" ht="13.15" customHeight="1">
      <c r="A39" s="6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9"/>
    </row>
    <row r="40" spans="1:19" ht="13.15" customHeight="1">
      <c r="A40" s="6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69"/>
    </row>
    <row r="41" spans="1:19" ht="13.15" customHeight="1" thickBot="1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2"/>
    </row>
  </sheetData>
  <customSheetViews>
    <customSheetView guid="{B7E675F4-6E20-43EE-BE0A-1E80BA7F9A71}" hiddenColumns="1" state="hidden" topLeftCell="A14">
      <selection activeCell="C10" sqref="C10"/>
      <pageMargins left="0.7" right="0.7" top="0.75" bottom="0.75" header="0.3" footer="0.3"/>
    </customSheetView>
    <customSheetView guid="{069C010B-D19E-4D1F-9A31-488675FAFE8B}" hiddenColumns="1" state="hidden" topLeftCell="A14">
      <selection activeCell="C10" sqref="C10"/>
      <pageMargins left="0.7" right="0.7" top="0.75" bottom="0.75" header="0.3" footer="0.3"/>
    </customSheetView>
    <customSheetView guid="{DF3FAEBD-94A0-4899-A846-B71B72E0A0D4}" hiddenColumns="1" state="hidden" topLeftCell="A14">
      <selection activeCell="C10" sqref="C10"/>
      <pageMargins left="0.7" right="0.7" top="0.75" bottom="0.75" header="0.3" footer="0.3"/>
    </customSheetView>
    <customSheetView guid="{892B4A4D-2A82-440F-AD3B-082B134F2BA8}" hiddenColumns="1" state="hidden" topLeftCell="A14">
      <selection activeCell="C10" sqref="C10"/>
      <pageMargins left="0.7" right="0.7" top="0.75" bottom="0.75" header="0.3" footer="0.3"/>
    </customSheetView>
    <customSheetView guid="{CCD5DB49-ABEA-414F-BFEF-7DB337E5BA25}" hiddenColumns="1" state="hidden" topLeftCell="A14">
      <selection activeCell="C10" sqref="C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showRuler="0" view="pageBreakPreview" topLeftCell="A13" zoomScaleNormal="100" zoomScaleSheetLayoutView="100" workbookViewId="0">
      <selection activeCell="A29" sqref="A29:F29"/>
    </sheetView>
  </sheetViews>
  <sheetFormatPr baseColWidth="10" defaultRowHeight="13.15" customHeight="1"/>
  <cols>
    <col min="1" max="1" width="5.5703125" customWidth="1"/>
    <col min="2" max="3" width="10.7109375" customWidth="1"/>
    <col min="4" max="4" width="5.5703125" customWidth="1"/>
    <col min="5" max="6" width="10.7109375" customWidth="1"/>
    <col min="7" max="7" width="5.5703125" customWidth="1"/>
    <col min="8" max="9" width="10.7109375" customWidth="1"/>
    <col min="10" max="10" width="5.5703125" customWidth="1"/>
    <col min="11" max="12" width="10.7109375" customWidth="1"/>
    <col min="13" max="13" width="5.5703125" customWidth="1"/>
    <col min="14" max="15" width="10.7109375" customWidth="1"/>
    <col min="16" max="16" width="2.7109375" customWidth="1"/>
    <col min="17" max="17" width="11.28515625" customWidth="1"/>
    <col min="18" max="18" width="0.28515625" customWidth="1"/>
    <col min="19" max="19" width="8.7109375" customWidth="1"/>
  </cols>
  <sheetData>
    <row r="1" spans="1:19" ht="19.5" customHeight="1">
      <c r="A1" s="34" t="s">
        <v>0</v>
      </c>
      <c r="B1" s="35"/>
      <c r="C1" s="35"/>
      <c r="D1" s="36"/>
      <c r="E1" s="36"/>
      <c r="F1" s="34" t="s">
        <v>2</v>
      </c>
      <c r="G1" s="37"/>
      <c r="H1" s="37"/>
      <c r="I1" s="37"/>
      <c r="J1" s="37"/>
      <c r="K1" s="37"/>
      <c r="L1" s="34" t="s">
        <v>3</v>
      </c>
      <c r="M1" s="37"/>
      <c r="N1" s="60" t="s">
        <v>29</v>
      </c>
      <c r="O1" s="61" t="s">
        <v>30</v>
      </c>
      <c r="P1" s="62"/>
      <c r="Q1" s="63" t="s">
        <v>31</v>
      </c>
      <c r="R1" s="39"/>
      <c r="S1" s="39"/>
    </row>
    <row r="2" spans="1:19" ht="16.5" customHeight="1">
      <c r="A2" s="34"/>
      <c r="B2" s="35"/>
      <c r="C2" s="35"/>
      <c r="D2" s="36"/>
      <c r="E2" s="36"/>
      <c r="F2" s="34"/>
      <c r="G2" s="37"/>
      <c r="H2" s="37"/>
      <c r="I2" s="37"/>
      <c r="J2" s="37"/>
      <c r="K2" s="37"/>
      <c r="L2" s="34"/>
      <c r="M2" s="37"/>
      <c r="N2" s="60" t="s">
        <v>32</v>
      </c>
      <c r="O2" s="60" t="s">
        <v>33</v>
      </c>
      <c r="P2" s="35"/>
      <c r="Q2" s="39"/>
      <c r="R2" s="39"/>
      <c r="S2" s="39"/>
    </row>
    <row r="3" spans="1:19" ht="15" customHeight="1">
      <c r="A3" s="34" t="s">
        <v>1</v>
      </c>
      <c r="B3" s="35"/>
      <c r="C3" s="34"/>
      <c r="D3" s="36"/>
      <c r="E3" s="36"/>
      <c r="F3" s="35"/>
      <c r="G3" s="37"/>
      <c r="H3" s="37"/>
      <c r="I3" s="37"/>
      <c r="J3" s="37"/>
      <c r="K3" s="37"/>
      <c r="L3" s="40"/>
      <c r="M3" s="58"/>
      <c r="N3" s="33"/>
      <c r="O3" s="38"/>
      <c r="P3" s="35"/>
      <c r="Q3" s="39"/>
      <c r="R3" s="39"/>
      <c r="S3" s="39"/>
    </row>
    <row r="4" spans="1:19" ht="15" customHeight="1">
      <c r="A4" s="35"/>
      <c r="B4" s="34"/>
      <c r="C4" s="34"/>
      <c r="D4" s="36"/>
      <c r="E4" s="36"/>
      <c r="F4" s="36"/>
      <c r="G4" s="35"/>
      <c r="H4" s="37"/>
      <c r="I4" s="37"/>
      <c r="J4" s="37"/>
      <c r="K4" s="37"/>
      <c r="L4" s="40" t="s">
        <v>26</v>
      </c>
      <c r="M4" s="59" t="s">
        <v>22</v>
      </c>
      <c r="N4" s="76" t="s">
        <v>24</v>
      </c>
      <c r="O4" s="224" t="s">
        <v>27</v>
      </c>
      <c r="P4" s="224"/>
      <c r="Q4" s="224"/>
      <c r="R4" s="224"/>
      <c r="S4" s="224"/>
    </row>
    <row r="5" spans="1:19" ht="15" customHeight="1">
      <c r="A5" s="35"/>
      <c r="B5" s="34"/>
      <c r="C5" s="34"/>
      <c r="D5" s="36"/>
      <c r="E5" s="36"/>
      <c r="F5" s="204" t="s">
        <v>41</v>
      </c>
      <c r="G5" s="205"/>
      <c r="H5" s="205"/>
      <c r="I5" s="205"/>
      <c r="J5" s="205"/>
      <c r="K5" s="206"/>
      <c r="L5" s="35"/>
      <c r="M5" s="59" t="s">
        <v>22</v>
      </c>
      <c r="N5" s="76" t="s">
        <v>25</v>
      </c>
      <c r="O5" s="224"/>
      <c r="P5" s="224"/>
      <c r="Q5" s="224"/>
      <c r="R5" s="224"/>
      <c r="S5" s="224"/>
    </row>
    <row r="6" spans="1:19" ht="28.15" customHeight="1">
      <c r="A6" s="35"/>
      <c r="B6" s="34"/>
      <c r="C6" s="42"/>
      <c r="D6" s="41"/>
      <c r="E6" s="41"/>
      <c r="F6" s="36"/>
      <c r="G6" s="64" t="s">
        <v>40</v>
      </c>
      <c r="H6" s="64"/>
      <c r="I6" s="57"/>
      <c r="J6" s="41"/>
      <c r="K6" s="41"/>
      <c r="L6" s="36"/>
      <c r="M6" s="59"/>
      <c r="N6" s="77"/>
      <c r="O6" s="225"/>
      <c r="P6" s="225"/>
      <c r="Q6" s="225"/>
      <c r="R6" s="225"/>
      <c r="S6" s="225"/>
    </row>
    <row r="7" spans="1:19" ht="15" customHeight="1">
      <c r="A7" s="35"/>
      <c r="B7" s="35"/>
      <c r="C7" s="35"/>
      <c r="D7" s="44"/>
      <c r="E7" s="44"/>
      <c r="F7" s="44"/>
      <c r="G7" s="35"/>
      <c r="H7" s="35"/>
      <c r="I7" s="43"/>
      <c r="J7" s="44"/>
      <c r="K7" s="44"/>
      <c r="L7" s="44"/>
      <c r="M7" s="44"/>
      <c r="N7" s="44"/>
      <c r="O7" s="45"/>
      <c r="P7" s="45"/>
      <c r="Q7" s="46"/>
      <c r="R7" s="47">
        <v>1</v>
      </c>
      <c r="S7" s="46"/>
    </row>
    <row r="8" spans="1:19" ht="15" customHeight="1">
      <c r="C8" s="27"/>
      <c r="P8" s="2"/>
      <c r="Q8" s="3"/>
      <c r="R8" s="74"/>
      <c r="S8" s="74"/>
    </row>
    <row r="9" spans="1:19" s="1" customFormat="1" ht="52.9" customHeight="1">
      <c r="A9" s="215" t="s">
        <v>16</v>
      </c>
      <c r="B9" s="215"/>
      <c r="C9" s="215"/>
      <c r="D9" s="215" t="s">
        <v>17</v>
      </c>
      <c r="E9" s="215"/>
      <c r="F9" s="215"/>
      <c r="G9" s="215" t="s">
        <v>18</v>
      </c>
      <c r="H9" s="215"/>
      <c r="I9" s="215"/>
      <c r="J9" s="215" t="s">
        <v>19</v>
      </c>
      <c r="K9" s="215"/>
      <c r="L9" s="215"/>
      <c r="M9" s="215" t="s">
        <v>20</v>
      </c>
      <c r="N9" s="215"/>
      <c r="O9" s="215"/>
      <c r="P9" s="5"/>
      <c r="Q9" s="6" t="s">
        <v>9</v>
      </c>
      <c r="R9" s="75"/>
      <c r="S9" s="6" t="s">
        <v>10</v>
      </c>
    </row>
    <row r="10" spans="1:19" ht="18.75" customHeight="1">
      <c r="A10" s="208"/>
      <c r="B10" s="207" t="s">
        <v>11</v>
      </c>
      <c r="C10" s="207"/>
      <c r="D10" s="208"/>
      <c r="E10" s="207" t="s">
        <v>11</v>
      </c>
      <c r="F10" s="207"/>
      <c r="G10" s="208"/>
      <c r="H10" s="207" t="s">
        <v>11</v>
      </c>
      <c r="I10" s="207"/>
      <c r="J10" s="208"/>
      <c r="K10" s="207" t="s">
        <v>11</v>
      </c>
      <c r="L10" s="207"/>
      <c r="M10" s="208"/>
      <c r="N10" s="207" t="s">
        <v>11</v>
      </c>
      <c r="O10" s="207"/>
      <c r="P10" s="7"/>
      <c r="Q10" s="219">
        <f>(IF(ISNUMBER(B11),B11,0)+IF(ISNUMBER(E11),E11,0)+IF(ISNUMBER(H11),H11,0)+IF(ISNUMBER(K11),K11,0)+IF(ISNUMBER(N11),N11,0))</f>
        <v>0</v>
      </c>
      <c r="R10" s="51"/>
      <c r="S10" s="221" t="str">
        <f>IF(R11=0,TEXT($R$7-Q10,"-hh:mm"),IF(R11&gt;0,TEXT(R11,"hh:mm")))</f>
        <v>-00:00</v>
      </c>
    </row>
    <row r="11" spans="1:19" ht="18.75" customHeight="1">
      <c r="A11" s="208"/>
      <c r="B11" s="212"/>
      <c r="C11" s="212"/>
      <c r="D11" s="208"/>
      <c r="E11" s="212"/>
      <c r="F11" s="212"/>
      <c r="G11" s="208"/>
      <c r="H11" s="218"/>
      <c r="I11" s="218"/>
      <c r="J11" s="208"/>
      <c r="K11" s="212"/>
      <c r="L11" s="212"/>
      <c r="M11" s="208"/>
      <c r="N11" s="212"/>
      <c r="O11" s="212"/>
      <c r="P11" s="9"/>
      <c r="Q11" s="219"/>
      <c r="R11" s="53">
        <f>IF(Q10&gt;$R$7,Q10-$R$7,0)</f>
        <v>0</v>
      </c>
      <c r="S11" s="222"/>
    </row>
    <row r="12" spans="1:19" ht="18.75" customHeight="1">
      <c r="A12" s="208">
        <v>43045</v>
      </c>
      <c r="B12" s="207" t="s">
        <v>11</v>
      </c>
      <c r="C12" s="207"/>
      <c r="D12" s="208">
        <v>43046</v>
      </c>
      <c r="E12" s="207" t="s">
        <v>11</v>
      </c>
      <c r="F12" s="207"/>
      <c r="G12" s="208">
        <v>43047</v>
      </c>
      <c r="H12" s="207" t="s">
        <v>11</v>
      </c>
      <c r="I12" s="207"/>
      <c r="J12" s="208">
        <v>43048</v>
      </c>
      <c r="K12" s="207" t="s">
        <v>11</v>
      </c>
      <c r="L12" s="207"/>
      <c r="M12" s="208">
        <v>43049</v>
      </c>
      <c r="N12" s="207" t="s">
        <v>11</v>
      </c>
      <c r="O12" s="207"/>
      <c r="P12" s="7"/>
      <c r="Q12" s="219">
        <f>(IF(ISNUMBER(B13),B13,0)+IF(ISNUMBER(E13),E13,0)+IF(ISNUMBER(H13),H13,0)+IF(ISNUMBER(K13),K13,0)+IF(ISNUMBER(N13),N13,0))</f>
        <v>0</v>
      </c>
      <c r="R12" s="54"/>
      <c r="S12" s="223" t="str">
        <f>IF(R13&lt;=0,TEXT($R$7-Q12,"-hh:mm"),IF(R13&gt;0,TEXT(R13,"hh:mm")))</f>
        <v>-00:00</v>
      </c>
    </row>
    <row r="13" spans="1:19" ht="18.75" customHeight="1">
      <c r="A13" s="208"/>
      <c r="B13" s="212"/>
      <c r="C13" s="212"/>
      <c r="D13" s="208"/>
      <c r="E13" s="212"/>
      <c r="F13" s="212"/>
      <c r="G13" s="208"/>
      <c r="H13" s="214"/>
      <c r="I13" s="214"/>
      <c r="J13" s="208"/>
      <c r="K13" s="212"/>
      <c r="L13" s="212"/>
      <c r="M13" s="208"/>
      <c r="N13" s="220"/>
      <c r="O13" s="220"/>
      <c r="P13" s="9"/>
      <c r="Q13" s="219"/>
      <c r="R13" s="53">
        <f>IF(Q12&gt;$R$7,Q12-R$7,0)</f>
        <v>0</v>
      </c>
      <c r="S13" s="223"/>
    </row>
    <row r="14" spans="1:19" ht="18.75" customHeight="1">
      <c r="A14" s="208">
        <v>43052</v>
      </c>
      <c r="B14" s="207" t="s">
        <v>11</v>
      </c>
      <c r="C14" s="207"/>
      <c r="D14" s="208">
        <v>43053</v>
      </c>
      <c r="E14" s="207" t="s">
        <v>11</v>
      </c>
      <c r="F14" s="207"/>
      <c r="G14" s="208">
        <v>43054</v>
      </c>
      <c r="H14" s="207" t="s">
        <v>11</v>
      </c>
      <c r="I14" s="207"/>
      <c r="J14" s="208">
        <v>43055</v>
      </c>
      <c r="K14" s="207" t="s">
        <v>11</v>
      </c>
      <c r="L14" s="207"/>
      <c r="M14" s="208">
        <v>43056</v>
      </c>
      <c r="N14" s="207" t="s">
        <v>11</v>
      </c>
      <c r="O14" s="207"/>
      <c r="P14" s="7"/>
      <c r="Q14" s="219">
        <f>(IF(ISNUMBER(B15),B15,0)+IF(ISNUMBER(E15),E15,0)+IF(ISNUMBER(H15),H15,0)+IF(ISNUMBER(K15),K15,0)+IF(ISNUMBER(N15),N15,0))</f>
        <v>0</v>
      </c>
      <c r="R14" s="54"/>
      <c r="S14" s="223" t="str">
        <f>IF(R15&lt;=0,TEXT($R$7-Q14,"-hh:mm"),IF(R15&gt;0,TEXT(R15,"hh:mm")))</f>
        <v>-00:00</v>
      </c>
    </row>
    <row r="15" spans="1:19" ht="18.75" customHeight="1">
      <c r="A15" s="208"/>
      <c r="B15" s="212"/>
      <c r="C15" s="212"/>
      <c r="D15" s="208"/>
      <c r="E15" s="212"/>
      <c r="F15" s="212"/>
      <c r="G15" s="208"/>
      <c r="H15" s="212"/>
      <c r="I15" s="212"/>
      <c r="J15" s="208"/>
      <c r="K15" s="212"/>
      <c r="L15" s="212"/>
      <c r="M15" s="208"/>
      <c r="N15" s="212"/>
      <c r="O15" s="212"/>
      <c r="P15" s="9"/>
      <c r="Q15" s="219"/>
      <c r="R15" s="53">
        <f>IF(Q14&gt;$R$7,Q14-R$7,0)</f>
        <v>0</v>
      </c>
      <c r="S15" s="223"/>
    </row>
    <row r="16" spans="1:19" ht="18.75" customHeight="1">
      <c r="A16" s="208">
        <v>43059</v>
      </c>
      <c r="B16" s="207" t="s">
        <v>11</v>
      </c>
      <c r="C16" s="207"/>
      <c r="D16" s="208">
        <v>43060</v>
      </c>
      <c r="E16" s="207" t="s">
        <v>11</v>
      </c>
      <c r="F16" s="207"/>
      <c r="G16" s="208">
        <v>43061</v>
      </c>
      <c r="H16" s="207" t="s">
        <v>11</v>
      </c>
      <c r="I16" s="207"/>
      <c r="J16" s="208">
        <v>43062</v>
      </c>
      <c r="K16" s="207" t="s">
        <v>11</v>
      </c>
      <c r="L16" s="207"/>
      <c r="M16" s="208">
        <v>43063</v>
      </c>
      <c r="N16" s="207" t="s">
        <v>11</v>
      </c>
      <c r="O16" s="207"/>
      <c r="P16" s="7"/>
      <c r="Q16" s="219">
        <f>(IF(ISNUMBER(B17),B17,0)+IF(ISNUMBER(E17),E17,0)+IF(ISNUMBER(H17),H17,0)+IF(ISNUMBER(K17),K17,0)+IF(ISNUMBER(N17),N17,0))</f>
        <v>0</v>
      </c>
      <c r="R16" s="54"/>
      <c r="S16" s="223" t="str">
        <f>IF(R17&lt;=0,TEXT($R$7-Q16,"-hh:mm"),IF(R17&gt;0,TEXT(R17,"hh:mm")))</f>
        <v>-00:00</v>
      </c>
    </row>
    <row r="17" spans="1:19" ht="18.75" customHeight="1">
      <c r="A17" s="208"/>
      <c r="B17" s="212"/>
      <c r="C17" s="212"/>
      <c r="D17" s="208"/>
      <c r="E17" s="212"/>
      <c r="F17" s="212"/>
      <c r="G17" s="208"/>
      <c r="H17" s="212"/>
      <c r="I17" s="212"/>
      <c r="J17" s="208"/>
      <c r="K17" s="212"/>
      <c r="L17" s="212"/>
      <c r="M17" s="208"/>
      <c r="N17" s="212"/>
      <c r="O17" s="212"/>
      <c r="P17" s="9"/>
      <c r="Q17" s="219"/>
      <c r="R17" s="53">
        <f>IF(Q16&gt;$R$7,Q16-R$7,0)</f>
        <v>0</v>
      </c>
      <c r="S17" s="223"/>
    </row>
    <row r="18" spans="1:19" ht="18.75" customHeight="1">
      <c r="A18" s="208">
        <v>43066</v>
      </c>
      <c r="B18" s="207" t="s">
        <v>11</v>
      </c>
      <c r="C18" s="207"/>
      <c r="D18" s="208">
        <v>43067</v>
      </c>
      <c r="E18" s="207" t="s">
        <v>11</v>
      </c>
      <c r="F18" s="207"/>
      <c r="G18" s="208">
        <v>43068</v>
      </c>
      <c r="H18" s="207" t="s">
        <v>11</v>
      </c>
      <c r="I18" s="207"/>
      <c r="J18" s="208">
        <v>43069</v>
      </c>
      <c r="K18" s="207" t="s">
        <v>11</v>
      </c>
      <c r="L18" s="207"/>
      <c r="M18" s="208">
        <v>43070</v>
      </c>
      <c r="N18" s="207" t="s">
        <v>11</v>
      </c>
      <c r="O18" s="207"/>
      <c r="P18" s="7"/>
      <c r="Q18" s="219">
        <f>(IF(ISNUMBER(B19),B19,0)+IF(ISNUMBER(E19),E19,0)+IF(ISNUMBER(H19),H19,0)+IF(ISNUMBER(K19),K19,0)+IF(ISNUMBER(N19),N19,0))</f>
        <v>0</v>
      </c>
      <c r="R18" s="54"/>
      <c r="S18" s="223" t="str">
        <f>IF(R19&lt;=0,TEXT($R$7-Q18,"-hh:mm"),IF(R19&gt;0,TEXT(R19,"hh:mm")))</f>
        <v>-00:00</v>
      </c>
    </row>
    <row r="19" spans="1:19" ht="18.75" customHeight="1">
      <c r="A19" s="208"/>
      <c r="B19" s="212"/>
      <c r="C19" s="212"/>
      <c r="D19" s="208"/>
      <c r="E19" s="212"/>
      <c r="F19" s="212"/>
      <c r="G19" s="208"/>
      <c r="H19" s="212"/>
      <c r="I19" s="212"/>
      <c r="J19" s="208"/>
      <c r="K19" s="212"/>
      <c r="L19" s="212"/>
      <c r="M19" s="208"/>
      <c r="N19" s="212"/>
      <c r="O19" s="212"/>
      <c r="P19" s="9"/>
      <c r="Q19" s="219"/>
      <c r="R19" s="53">
        <f>IF(Q18&gt;$R$7,Q18-R$7,0)</f>
        <v>0</v>
      </c>
      <c r="S19" s="223"/>
    </row>
    <row r="20" spans="1:19" ht="18.75" customHeight="1">
      <c r="A20" s="208">
        <v>43073</v>
      </c>
      <c r="B20" s="207" t="s">
        <v>11</v>
      </c>
      <c r="C20" s="207"/>
      <c r="D20" s="208">
        <v>43074</v>
      </c>
      <c r="E20" s="207" t="s">
        <v>11</v>
      </c>
      <c r="F20" s="207"/>
      <c r="G20" s="208">
        <v>43075</v>
      </c>
      <c r="H20" s="207" t="s">
        <v>11</v>
      </c>
      <c r="I20" s="207"/>
      <c r="J20" s="208">
        <v>43076</v>
      </c>
      <c r="K20" s="207" t="s">
        <v>11</v>
      </c>
      <c r="L20" s="207"/>
      <c r="M20" s="208">
        <v>43077</v>
      </c>
      <c r="N20" s="207" t="s">
        <v>11</v>
      </c>
      <c r="O20" s="207"/>
      <c r="P20" s="7"/>
      <c r="Q20" s="219">
        <f>(IF(ISNUMBER(B21),B21,0)+IF(ISNUMBER(E21),E21,0)+IF(ISNUMBER(H21),H21,0)+IF(ISNUMBER(K21),K21,0)+IF(ISNUMBER(N21),N21,0))</f>
        <v>0</v>
      </c>
      <c r="R20" s="54"/>
      <c r="S20" s="223" t="str">
        <f>IF(R21&lt;=0,TEXT($R$7-Q20,"-hh:mm"),IF(R21&gt;0,TEXT(R21,"hh:mm")))</f>
        <v>-00:00</v>
      </c>
    </row>
    <row r="21" spans="1:19" ht="18.75" customHeight="1">
      <c r="A21" s="208"/>
      <c r="B21" s="212"/>
      <c r="C21" s="212"/>
      <c r="D21" s="208"/>
      <c r="E21" s="212"/>
      <c r="F21" s="212"/>
      <c r="G21" s="208"/>
      <c r="H21" s="212"/>
      <c r="I21" s="212"/>
      <c r="J21" s="208"/>
      <c r="K21" s="212"/>
      <c r="L21" s="212"/>
      <c r="M21" s="208"/>
      <c r="N21" s="212"/>
      <c r="O21" s="212"/>
      <c r="P21" s="9"/>
      <c r="Q21" s="219"/>
      <c r="R21" s="53">
        <f>IF(Q20&gt;$R$7,Q20-R$7,0)</f>
        <v>0</v>
      </c>
      <c r="S21" s="223"/>
    </row>
    <row r="22" spans="1:19" ht="18.75" customHeight="1">
      <c r="A22" s="208">
        <v>43080</v>
      </c>
      <c r="B22" s="207" t="s">
        <v>11</v>
      </c>
      <c r="C22" s="207"/>
      <c r="D22" s="208">
        <v>43081</v>
      </c>
      <c r="E22" s="207" t="s">
        <v>11</v>
      </c>
      <c r="F22" s="207"/>
      <c r="G22" s="208">
        <v>43082</v>
      </c>
      <c r="H22" s="207" t="s">
        <v>11</v>
      </c>
      <c r="I22" s="207"/>
      <c r="J22" s="208">
        <v>43083</v>
      </c>
      <c r="K22" s="207" t="s">
        <v>11</v>
      </c>
      <c r="L22" s="207"/>
      <c r="M22" s="208">
        <v>43084</v>
      </c>
      <c r="N22" s="207" t="s">
        <v>11</v>
      </c>
      <c r="O22" s="207"/>
      <c r="P22" s="7"/>
      <c r="Q22" s="219">
        <f>(IF(ISNUMBER(B23),B23,0)+IF(ISNUMBER(E23),E23,0)+IF(ISNUMBER(H23),H23,0)+IF(ISNUMBER(K23),K23,0)+IF(ISNUMBER(N23),N23,0))</f>
        <v>0</v>
      </c>
      <c r="R22" s="54"/>
      <c r="S22" s="223" t="str">
        <f>IF(R23&lt;=0,TEXT($R$7-Q22,"-hh:mm"),IF(R23&gt;0,TEXT(R23,"hh:mm")))</f>
        <v>-00:00</v>
      </c>
    </row>
    <row r="23" spans="1:19" ht="18.75" customHeight="1">
      <c r="A23" s="217"/>
      <c r="B23" s="213"/>
      <c r="C23" s="213"/>
      <c r="D23" s="217"/>
      <c r="E23" s="213"/>
      <c r="F23" s="213"/>
      <c r="G23" s="217"/>
      <c r="H23" s="213"/>
      <c r="I23" s="213"/>
      <c r="J23" s="217"/>
      <c r="K23" s="213"/>
      <c r="L23" s="213"/>
      <c r="M23" s="217"/>
      <c r="N23" s="213"/>
      <c r="O23" s="213"/>
      <c r="P23" s="9"/>
      <c r="Q23" s="219"/>
      <c r="R23" s="53">
        <f>IF(Q22&gt;$R$7,Q22-R$7,0)</f>
        <v>0</v>
      </c>
      <c r="S23" s="223"/>
    </row>
    <row r="24" spans="1:19" ht="18.75" customHeight="1">
      <c r="A24" s="155">
        <v>43087</v>
      </c>
      <c r="B24" s="161" t="s">
        <v>11</v>
      </c>
      <c r="C24" s="162"/>
      <c r="D24" s="155">
        <v>43088</v>
      </c>
      <c r="E24" s="161" t="s">
        <v>11</v>
      </c>
      <c r="F24" s="162"/>
      <c r="G24" s="155">
        <v>43089</v>
      </c>
      <c r="H24" s="161" t="s">
        <v>11</v>
      </c>
      <c r="I24" s="162"/>
      <c r="J24" s="155">
        <v>43090</v>
      </c>
      <c r="K24" s="161" t="s">
        <v>11</v>
      </c>
      <c r="L24" s="162"/>
      <c r="M24" s="155">
        <v>43091</v>
      </c>
      <c r="N24" s="165" t="s">
        <v>11</v>
      </c>
      <c r="O24" s="166"/>
      <c r="P24" s="131"/>
      <c r="Q24" s="140">
        <f>(IF(ISNUMBER(B25),B25,0)+IF(ISNUMBER(E25),E25,0)+IF(ISNUMBER(H25),H25,0)+IF(ISNUMBER(K25),K25,0)+IF(ISNUMBER(N25),N25,0))</f>
        <v>0</v>
      </c>
      <c r="R24" s="54"/>
      <c r="S24" s="143" t="str">
        <f>IF(R25&lt;=0,TEXT($R$7-Q24,"-hh:mm"),IF(R25&gt;0,TEXT(R25,"hh:mm")))</f>
        <v>-00:00</v>
      </c>
    </row>
    <row r="25" spans="1:19" ht="18.75" customHeight="1">
      <c r="A25" s="156"/>
      <c r="B25" s="163"/>
      <c r="C25" s="164"/>
      <c r="D25" s="156"/>
      <c r="E25" s="163"/>
      <c r="F25" s="164"/>
      <c r="G25" s="156"/>
      <c r="H25" s="163"/>
      <c r="I25" s="164"/>
      <c r="J25" s="156"/>
      <c r="K25" s="163"/>
      <c r="L25" s="164"/>
      <c r="M25" s="156"/>
      <c r="N25" s="163"/>
      <c r="O25" s="164"/>
      <c r="P25" s="131"/>
      <c r="Q25" s="140"/>
      <c r="R25" s="53">
        <f>IF(Q24&gt;$R$7,Q24-R$7,0)</f>
        <v>0</v>
      </c>
      <c r="S25" s="143"/>
    </row>
    <row r="26" spans="1:19" ht="18.75" customHeight="1"/>
    <row r="27" spans="1:19" ht="39.6" customHeight="1">
      <c r="A27" s="216" t="s">
        <v>12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Q27" s="11" t="s">
        <v>13</v>
      </c>
      <c r="R27" s="73">
        <f>+R11+R13+R15+R17+R19+R21+R23</f>
        <v>0</v>
      </c>
      <c r="S27" s="73">
        <f>+R11+R13+R15+R17+R19+R21+R23</f>
        <v>0</v>
      </c>
    </row>
    <row r="28" spans="1:19" ht="14.25" customHeight="1" thickBot="1">
      <c r="A28" s="1"/>
      <c r="Q28" s="12"/>
      <c r="R28" s="13"/>
      <c r="S28" s="14"/>
    </row>
    <row r="29" spans="1:19" s="16" customFormat="1" ht="27" customHeight="1" thickBot="1">
      <c r="A29" s="226"/>
      <c r="B29" s="227"/>
      <c r="C29" s="227"/>
      <c r="D29" s="227"/>
      <c r="E29" s="227"/>
      <c r="F29" s="228"/>
      <c r="G29" s="15"/>
      <c r="Q29" s="11" t="s">
        <v>15</v>
      </c>
      <c r="R29" s="17">
        <f>R27+'Période 1'!R27</f>
        <v>0</v>
      </c>
      <c r="S29" s="8">
        <f>'Période 1'!S27+'Période 2'!S27</f>
        <v>0</v>
      </c>
    </row>
    <row r="30" spans="1:19" ht="13.15" customHeight="1">
      <c r="B30" s="209" t="s">
        <v>14</v>
      </c>
      <c r="C30" s="210"/>
      <c r="D30" s="210"/>
      <c r="E30" s="210"/>
      <c r="F30" s="210"/>
      <c r="G30" s="211"/>
      <c r="H30" s="19"/>
    </row>
    <row r="31" spans="1:19" ht="13.15" customHeight="1" thickBot="1"/>
    <row r="32" spans="1:19" ht="13.15" customHeight="1">
      <c r="A32" s="65" t="s">
        <v>23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7"/>
    </row>
    <row r="33" spans="1:19" ht="13.15" customHeight="1">
      <c r="A33" s="6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69"/>
    </row>
    <row r="34" spans="1:19" ht="13.15" customHeight="1">
      <c r="A34" s="68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69"/>
    </row>
    <row r="35" spans="1:19" ht="13.15" customHeight="1">
      <c r="A35" s="6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69"/>
    </row>
    <row r="36" spans="1:19" ht="13.15" customHeight="1">
      <c r="A36" s="68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69"/>
    </row>
    <row r="37" spans="1:19" ht="13.15" customHeight="1" thickBot="1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</row>
  </sheetData>
  <sheetProtection selectLockedCells="1" selectUnlockedCells="1"/>
  <customSheetViews>
    <customSheetView guid="{B7E675F4-6E20-43EE-BE0A-1E80BA7F9A71}" showPageBreaks="1" fitToPage="1" printArea="1" view="pageBreakPreview" showRuler="0" topLeftCell="A13">
      <selection activeCell="A29" sqref="A29:F29"/>
      <pageMargins left="0.51181102362204722" right="0.51181102362204722" top="0.6692913385826772" bottom="0.74803149606299213" header="0.19685039370078741" footer="0.15748031496062992"/>
      <pageSetup paperSize="9" scale="73" firstPageNumber="0" orientation="landscape" horizontalDpi="300" verticalDpi="300" r:id="rId1"/>
      <headerFooter alignWithMargins="0">
        <oddHeader>&amp;CDSDEN 19</oddHeader>
      </headerFooter>
    </customSheetView>
    <customSheetView guid="{069C010B-D19E-4D1F-9A31-488675FAFE8B}" showPageBreaks="1" fitToPage="1" printArea="1" view="pageBreakPreview" showRuler="0" topLeftCell="A13">
      <selection activeCell="A29" sqref="A29:F29"/>
      <pageMargins left="0.51181102362204722" right="0.51181102362204722" top="0.6692913385826772" bottom="0.74803149606299213" header="0.19685039370078741" footer="0.15748031496062992"/>
      <pageSetup paperSize="9" scale="75" firstPageNumber="0" orientation="landscape" horizontalDpi="300" verticalDpi="300" r:id="rId2"/>
      <headerFooter alignWithMargins="0">
        <oddHeader>&amp;CDSDEN 19</oddHeader>
      </headerFooter>
    </customSheetView>
    <customSheetView guid="{DF3FAEBD-94A0-4899-A846-B71B72E0A0D4}" showPageBreaks="1" fitToPage="1" printArea="1" view="pageBreakPreview" showRuler="0" topLeftCell="A19">
      <selection activeCell="J30" sqref="J30"/>
      <pageMargins left="0.51181102362204722" right="0.51181102362204722" top="0.6692913385826772" bottom="0.74803149606299213" header="0.19685039370078741" footer="0.15748031496062992"/>
      <pageSetup paperSize="9" scale="75" firstPageNumber="0" orientation="landscape" horizontalDpi="300" verticalDpi="300" r:id="rId3"/>
      <headerFooter alignWithMargins="0">
        <oddHeader>&amp;CDSDEN 19</oddHeader>
      </headerFooter>
    </customSheetView>
    <customSheetView guid="{892B4A4D-2A82-440F-AD3B-082B134F2BA8}" showPageBreaks="1" fitToPage="1" printArea="1" view="pageBreakPreview" showRuler="0" topLeftCell="A16">
      <selection activeCell="N28" sqref="N28"/>
      <pageMargins left="0.51181102362204722" right="0.51181102362204722" top="0.6692913385826772" bottom="0.74803149606299213" header="0.19685039370078741" footer="0.15748031496062992"/>
      <pageSetup paperSize="9" scale="77" firstPageNumber="0" orientation="landscape" horizontalDpi="300" verticalDpi="300" r:id="rId4"/>
      <headerFooter alignWithMargins="0">
        <oddHeader>&amp;CDSDEN 19</oddHeader>
      </headerFooter>
    </customSheetView>
    <customSheetView guid="{2ED24E49-9D36-4727-80B9-0B5800C05970}" showPageBreaks="1" fitToPage="1" printArea="1" view="pageBreakPreview" showRuler="0">
      <selection activeCell="B7" sqref="B7"/>
      <pageMargins left="0.51181102362204722" right="0.51181102362204722" top="0.6692913385826772" bottom="0.74803149606299213" header="0.19685039370078741" footer="0.15748031496062992"/>
      <pageSetup paperSize="9" scale="77" firstPageNumber="0" orientation="landscape" horizontalDpi="300" verticalDpi="300" r:id="rId5"/>
      <headerFooter alignWithMargins="0">
        <oddHeader>&amp;CDSDEN 19</oddHeader>
      </headerFooter>
    </customSheetView>
    <customSheetView guid="{CCD5DB49-ABEA-414F-BFEF-7DB337E5BA25}" showPageBreaks="1" fitToPage="1" printArea="1" view="pageBreakPreview" showRuler="0" topLeftCell="A13">
      <selection activeCell="A29" sqref="A29:F29"/>
      <pageMargins left="0.51181102362204722" right="0.51181102362204722" top="0.6692913385826772" bottom="0.74803149606299213" header="0.19685039370078741" footer="0.15748031496062992"/>
      <pageSetup paperSize="9" scale="72" firstPageNumber="0" orientation="landscape" horizontalDpi="300" verticalDpi="300" r:id="rId6"/>
      <headerFooter alignWithMargins="0">
        <oddHeader>&amp;CDSDEN 19</oddHeader>
      </headerFooter>
    </customSheetView>
  </customSheetViews>
  <mergeCells count="130">
    <mergeCell ref="O6:S6"/>
    <mergeCell ref="S20:S21"/>
    <mergeCell ref="N21:O21"/>
    <mergeCell ref="N20:O20"/>
    <mergeCell ref="Q20:Q21"/>
    <mergeCell ref="Q22:Q23"/>
    <mergeCell ref="A29:F29"/>
    <mergeCell ref="D22:D23"/>
    <mergeCell ref="E22:F22"/>
    <mergeCell ref="B23:C23"/>
    <mergeCell ref="S22:S23"/>
    <mergeCell ref="N23:O23"/>
    <mergeCell ref="G22:G23"/>
    <mergeCell ref="H22:I22"/>
    <mergeCell ref="J22:J23"/>
    <mergeCell ref="J20:J21"/>
    <mergeCell ref="M20:M21"/>
    <mergeCell ref="K20:L20"/>
    <mergeCell ref="H21:I21"/>
    <mergeCell ref="K21:L21"/>
    <mergeCell ref="K22:L22"/>
    <mergeCell ref="H23:I23"/>
    <mergeCell ref="K23:L23"/>
    <mergeCell ref="N22:O22"/>
    <mergeCell ref="O4:S5"/>
    <mergeCell ref="M22:M23"/>
    <mergeCell ref="S14:S15"/>
    <mergeCell ref="N15:O15"/>
    <mergeCell ref="H19:I19"/>
    <mergeCell ref="Q16:Q17"/>
    <mergeCell ref="S16:S17"/>
    <mergeCell ref="N17:O17"/>
    <mergeCell ref="K19:L19"/>
    <mergeCell ref="Q18:Q19"/>
    <mergeCell ref="S18:S19"/>
    <mergeCell ref="K14:L14"/>
    <mergeCell ref="M14:M15"/>
    <mergeCell ref="H17:I17"/>
    <mergeCell ref="K15:L15"/>
    <mergeCell ref="K18:L18"/>
    <mergeCell ref="N14:O14"/>
    <mergeCell ref="H18:I18"/>
    <mergeCell ref="J18:J19"/>
    <mergeCell ref="N19:O19"/>
    <mergeCell ref="M16:M17"/>
    <mergeCell ref="H16:I16"/>
    <mergeCell ref="J16:J17"/>
    <mergeCell ref="M18:M19"/>
    <mergeCell ref="S10:S11"/>
    <mergeCell ref="N11:O11"/>
    <mergeCell ref="J14:J15"/>
    <mergeCell ref="H12:I12"/>
    <mergeCell ref="J12:J13"/>
    <mergeCell ref="H15:I15"/>
    <mergeCell ref="S12:S13"/>
    <mergeCell ref="B13:C13"/>
    <mergeCell ref="N16:O16"/>
    <mergeCell ref="K16:L16"/>
    <mergeCell ref="G18:G19"/>
    <mergeCell ref="K17:L17"/>
    <mergeCell ref="G14:G15"/>
    <mergeCell ref="H14:I14"/>
    <mergeCell ref="G16:G17"/>
    <mergeCell ref="Q14:Q15"/>
    <mergeCell ref="Q10:Q11"/>
    <mergeCell ref="E10:F10"/>
    <mergeCell ref="K13:L13"/>
    <mergeCell ref="N13:O13"/>
    <mergeCell ref="K12:L12"/>
    <mergeCell ref="M12:M13"/>
    <mergeCell ref="E13:F13"/>
    <mergeCell ref="Q12:Q13"/>
    <mergeCell ref="N12:O12"/>
    <mergeCell ref="A16:A17"/>
    <mergeCell ref="B16:C16"/>
    <mergeCell ref="D16:D17"/>
    <mergeCell ref="E16:F16"/>
    <mergeCell ref="B17:C17"/>
    <mergeCell ref="E17:F17"/>
    <mergeCell ref="A14:A15"/>
    <mergeCell ref="B14:C14"/>
    <mergeCell ref="D14:D15"/>
    <mergeCell ref="J9:L9"/>
    <mergeCell ref="G10:G11"/>
    <mergeCell ref="H10:I10"/>
    <mergeCell ref="J10:J11"/>
    <mergeCell ref="A27:N27"/>
    <mergeCell ref="M9:O9"/>
    <mergeCell ref="A10:A11"/>
    <mergeCell ref="B10:C10"/>
    <mergeCell ref="D10:D11"/>
    <mergeCell ref="A22:A23"/>
    <mergeCell ref="B11:C11"/>
    <mergeCell ref="E11:F11"/>
    <mergeCell ref="H11:I11"/>
    <mergeCell ref="A9:C9"/>
    <mergeCell ref="D9:F9"/>
    <mergeCell ref="G9:I9"/>
    <mergeCell ref="K10:L10"/>
    <mergeCell ref="M10:M11"/>
    <mergeCell ref="N10:O10"/>
    <mergeCell ref="E14:F14"/>
    <mergeCell ref="B15:C15"/>
    <mergeCell ref="E15:F15"/>
    <mergeCell ref="H20:I20"/>
    <mergeCell ref="N18:O18"/>
    <mergeCell ref="F5:K5"/>
    <mergeCell ref="B20:C20"/>
    <mergeCell ref="A12:A13"/>
    <mergeCell ref="B12:C12"/>
    <mergeCell ref="B22:C22"/>
    <mergeCell ref="B30:G30"/>
    <mergeCell ref="K11:L11"/>
    <mergeCell ref="E23:F23"/>
    <mergeCell ref="G12:G13"/>
    <mergeCell ref="H13:I13"/>
    <mergeCell ref="D12:D13"/>
    <mergeCell ref="E12:F12"/>
    <mergeCell ref="D20:D21"/>
    <mergeCell ref="E20:F20"/>
    <mergeCell ref="B21:C21"/>
    <mergeCell ref="E21:F21"/>
    <mergeCell ref="D18:D19"/>
    <mergeCell ref="E18:F18"/>
    <mergeCell ref="B19:C19"/>
    <mergeCell ref="E19:F19"/>
    <mergeCell ref="G20:G21"/>
    <mergeCell ref="A18:A19"/>
    <mergeCell ref="B18:C18"/>
    <mergeCell ref="A20:A21"/>
  </mergeCells>
  <phoneticPr fontId="0" type="noConversion"/>
  <conditionalFormatting sqref="S10:S25">
    <cfRule type="expression" dxfId="91" priority="20" stopIfTrue="1">
      <formula>IF(R11&gt;0,1,0)</formula>
    </cfRule>
    <cfRule type="expression" dxfId="90" priority="21" stopIfTrue="1">
      <formula>IF(R11&lt;=0,1,0)</formula>
    </cfRule>
  </conditionalFormatting>
  <conditionalFormatting sqref="S27 S29">
    <cfRule type="expression" dxfId="89" priority="22" stopIfTrue="1">
      <formula>IF(R27&gt;0,1,0)</formula>
    </cfRule>
    <cfRule type="expression" dxfId="88" priority="23" stopIfTrue="1">
      <formula>IF(R27&lt;=0,1,0)</formula>
    </cfRule>
  </conditionalFormatting>
  <conditionalFormatting sqref="R29 R11 R13 R15 R19 R21 R23:R25 R17 R27:S27">
    <cfRule type="cellIs" dxfId="87" priority="17" stopIfTrue="1" operator="greaterThan">
      <formula>0</formula>
    </cfRule>
    <cfRule type="cellIs" dxfId="86" priority="18" stopIfTrue="1" operator="lessThanOrEqual">
      <formula>0</formula>
    </cfRule>
  </conditionalFormatting>
  <conditionalFormatting sqref="B10:C10 N22:P22 B14:C14 B16:C16 B18:C18 B20:C20 B22:C22 E10:F10 E12:F12 E14:F14 E16:F16 E18:F18 E20:F20 E22:F22 H10:I10 H12:I12 H14:I14 H16:I16 H18:I18 H20:I20 H22:I22 K10:L10 K12:L12 K14:L14 K16:L16 K18:L18 K20:L20 K22:L22 N10:P10 N12:P12 N14:P14 N16:P16 N18:P18 N20:P20 B12:C12">
    <cfRule type="cellIs" dxfId="85" priority="19" stopIfTrue="1" operator="equal">
      <formula>"école"</formula>
    </cfRule>
  </conditionalFormatting>
  <conditionalFormatting sqref="S10:S11">
    <cfRule type="expression" dxfId="84" priority="15" stopIfTrue="1">
      <formula>IF(R11&gt;0,1,0)</formula>
    </cfRule>
    <cfRule type="expression" dxfId="83" priority="16" stopIfTrue="1">
      <formula>IF(R11&lt;=0,1,0)</formula>
    </cfRule>
  </conditionalFormatting>
  <conditionalFormatting sqref="S12:S13">
    <cfRule type="expression" dxfId="82" priority="7" stopIfTrue="1">
      <formula>IF(R13&gt;0,1,0)</formula>
    </cfRule>
    <cfRule type="expression" dxfId="81" priority="8" stopIfTrue="1">
      <formula>IF(R13&lt;=0,1,0)</formula>
    </cfRule>
  </conditionalFormatting>
  <conditionalFormatting sqref="S27">
    <cfRule type="expression" dxfId="80" priority="3" stopIfTrue="1">
      <formula>IF(R27&gt;0,1,0)</formula>
    </cfRule>
    <cfRule type="expression" dxfId="79" priority="4" stopIfTrue="1">
      <formula>IF(R27&lt;=0,1,0)</formula>
    </cfRule>
  </conditionalFormatting>
  <dataValidations count="1">
    <dataValidation type="time" allowBlank="1" showErrorMessage="1" errorTitle="Erreur de saisie" error="Soit le format horaire n'est pas respecté, soit l'horaire saisi est ... impossible pour une journée..." sqref="N23:P25 B11:C11 R8:S8 R9 E13:F13 H23:I25 H21:I21 E21:F21 E23:F25 N19:P19 K23:L25 H19:I19 E19:F19 B23:C25 N17:P17 K21:L21 H17:I17 E17:F17 B21:C21 N15:P15 K19:L19 H15:I15 E15:F15 B19:C19 N13:P13 K17:L17 N21:P21 H11:I11 B17:C17 K13:L13 K15:L15 B15:C15 E11:F11 N11:P11 K11:L11 B13:C13">
      <formula1>0.0416666666666667</formula1>
      <formula2>0.3125</formula2>
    </dataValidation>
  </dataValidations>
  <pageMargins left="0.51181102362204722" right="0.51181102362204722" top="0.6692913385826772" bottom="0.74803149606299213" header="0.19685039370078741" footer="0.15748031496062992"/>
  <pageSetup paperSize="9" scale="73" firstPageNumber="0" orientation="landscape" horizontalDpi="300" verticalDpi="300" r:id="rId7"/>
  <headerFooter alignWithMargins="0">
    <oddHeader>&amp;CDSDEN 19</oddHeader>
  </headerFooter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Ruler="0" view="pageBreakPreview" topLeftCell="A13" zoomScaleNormal="100" zoomScaleSheetLayoutView="100" workbookViewId="0">
      <selection activeCell="B21" sqref="B21:C21"/>
    </sheetView>
  </sheetViews>
  <sheetFormatPr baseColWidth="10" defaultRowHeight="13.15" customHeight="1"/>
  <cols>
    <col min="1" max="1" width="5.5703125" customWidth="1"/>
    <col min="2" max="3" width="10.7109375" customWidth="1"/>
    <col min="4" max="4" width="6.42578125" customWidth="1"/>
    <col min="5" max="6" width="10.7109375" customWidth="1"/>
    <col min="7" max="7" width="5.5703125" customWidth="1"/>
    <col min="8" max="9" width="10.7109375" customWidth="1"/>
    <col min="10" max="10" width="5.5703125" customWidth="1"/>
    <col min="11" max="12" width="10.7109375" customWidth="1"/>
    <col min="13" max="13" width="5.5703125" customWidth="1"/>
    <col min="14" max="15" width="10.7109375" customWidth="1"/>
    <col min="16" max="16" width="1.7109375" customWidth="1"/>
    <col min="17" max="17" width="10.7109375" customWidth="1"/>
    <col min="18" max="18" width="0.28515625" customWidth="1"/>
    <col min="19" max="19" width="8.7109375" customWidth="1"/>
  </cols>
  <sheetData>
    <row r="1" spans="1:19" ht="19.5" customHeight="1">
      <c r="A1" s="34" t="s">
        <v>0</v>
      </c>
      <c r="B1" s="35"/>
      <c r="C1" s="35"/>
      <c r="D1" s="36"/>
      <c r="E1" s="36"/>
      <c r="F1" s="34" t="s">
        <v>2</v>
      </c>
      <c r="G1" s="37"/>
      <c r="H1" s="37"/>
      <c r="I1" s="37"/>
      <c r="J1" s="37"/>
      <c r="K1" s="37"/>
      <c r="L1" s="34" t="s">
        <v>3</v>
      </c>
      <c r="M1" s="37"/>
      <c r="N1" s="60" t="s">
        <v>29</v>
      </c>
      <c r="O1" s="61" t="s">
        <v>30</v>
      </c>
      <c r="P1" s="62"/>
      <c r="Q1" s="63" t="s">
        <v>31</v>
      </c>
      <c r="R1" s="39"/>
      <c r="S1" s="39"/>
    </row>
    <row r="2" spans="1:19" ht="16.5" customHeight="1">
      <c r="A2" s="34"/>
      <c r="B2" s="35"/>
      <c r="C2" s="35"/>
      <c r="D2" s="36"/>
      <c r="E2" s="36"/>
      <c r="F2" s="34"/>
      <c r="G2" s="37"/>
      <c r="H2" s="37"/>
      <c r="I2" s="37"/>
      <c r="J2" s="37"/>
      <c r="K2" s="37"/>
      <c r="L2" s="34"/>
      <c r="M2" s="37"/>
      <c r="N2" s="60" t="s">
        <v>32</v>
      </c>
      <c r="O2" s="60" t="s">
        <v>33</v>
      </c>
      <c r="P2" s="35"/>
      <c r="Q2" s="39"/>
      <c r="R2" s="39"/>
      <c r="S2" s="39"/>
    </row>
    <row r="3" spans="1:19" ht="15" customHeight="1">
      <c r="A3" s="34" t="s">
        <v>1</v>
      </c>
      <c r="B3" s="35"/>
      <c r="C3" s="34"/>
      <c r="D3" s="36"/>
      <c r="E3" s="36"/>
      <c r="F3" s="35"/>
      <c r="G3" s="37"/>
      <c r="H3" s="37"/>
      <c r="I3" s="37"/>
      <c r="J3" s="37"/>
      <c r="K3" s="37"/>
      <c r="L3" s="40"/>
      <c r="M3" s="58"/>
      <c r="N3" s="33"/>
      <c r="O3" s="38"/>
      <c r="P3" s="35"/>
      <c r="Q3" s="39"/>
      <c r="R3" s="39"/>
      <c r="S3" s="39"/>
    </row>
    <row r="4" spans="1:19" ht="15" customHeight="1">
      <c r="A4" s="35"/>
      <c r="B4" s="34"/>
      <c r="C4" s="34"/>
      <c r="D4" s="36"/>
      <c r="E4" s="36"/>
      <c r="F4" s="36"/>
      <c r="G4" s="35"/>
      <c r="H4" s="37"/>
      <c r="I4" s="37"/>
      <c r="J4" s="37"/>
      <c r="K4" s="37"/>
      <c r="L4" s="40" t="s">
        <v>26</v>
      </c>
      <c r="M4" s="59" t="s">
        <v>22</v>
      </c>
      <c r="N4" s="76" t="s">
        <v>24</v>
      </c>
      <c r="O4" s="224" t="s">
        <v>27</v>
      </c>
      <c r="P4" s="224"/>
      <c r="Q4" s="224"/>
      <c r="R4" s="224"/>
      <c r="S4" s="224"/>
    </row>
    <row r="5" spans="1:19" ht="15" customHeight="1">
      <c r="A5" s="35"/>
      <c r="B5" s="34"/>
      <c r="C5" s="34"/>
      <c r="D5" s="36"/>
      <c r="E5" s="36"/>
      <c r="F5" s="204" t="s">
        <v>42</v>
      </c>
      <c r="G5" s="205"/>
      <c r="H5" s="205"/>
      <c r="I5" s="205"/>
      <c r="J5" s="205"/>
      <c r="K5" s="206"/>
      <c r="L5" s="35"/>
      <c r="M5" s="59" t="s">
        <v>22</v>
      </c>
      <c r="N5" s="76" t="s">
        <v>25</v>
      </c>
      <c r="O5" s="224"/>
      <c r="P5" s="224"/>
      <c r="Q5" s="224"/>
      <c r="R5" s="224"/>
      <c r="S5" s="224"/>
    </row>
    <row r="6" spans="1:19" ht="25.9" customHeight="1">
      <c r="A6" s="35"/>
      <c r="B6" s="34"/>
      <c r="C6" s="42"/>
      <c r="D6" s="41"/>
      <c r="E6" s="41"/>
      <c r="F6" s="36"/>
      <c r="G6" s="64" t="s">
        <v>40</v>
      </c>
      <c r="H6" s="64"/>
      <c r="I6" s="57"/>
      <c r="J6" s="41"/>
      <c r="K6" s="41"/>
      <c r="L6" s="36"/>
      <c r="M6" s="59"/>
      <c r="N6" s="77"/>
      <c r="O6" s="225"/>
      <c r="P6" s="225"/>
      <c r="Q6" s="225"/>
      <c r="R6" s="225"/>
      <c r="S6" s="225"/>
    </row>
    <row r="7" spans="1:19" ht="15" customHeight="1">
      <c r="A7" s="35"/>
      <c r="B7" s="35"/>
      <c r="C7" s="35"/>
      <c r="D7" s="44"/>
      <c r="E7" s="44"/>
      <c r="F7" s="44"/>
      <c r="G7" s="35"/>
      <c r="H7" s="35"/>
      <c r="I7" s="43"/>
      <c r="J7" s="44"/>
      <c r="K7" s="44"/>
      <c r="L7" s="44"/>
      <c r="M7" s="44"/>
      <c r="N7" s="44"/>
      <c r="O7" s="45"/>
      <c r="P7" s="45"/>
      <c r="Q7" s="46"/>
      <c r="R7" s="47">
        <v>1</v>
      </c>
      <c r="S7" s="46"/>
    </row>
    <row r="8" spans="1:19" ht="15.75" customHeight="1">
      <c r="C8" s="27"/>
      <c r="P8" s="2"/>
      <c r="Q8" s="3"/>
      <c r="R8" s="4"/>
      <c r="S8" s="3"/>
    </row>
    <row r="9" spans="1:19" s="1" customFormat="1" ht="52.9" customHeight="1">
      <c r="A9" s="215" t="s">
        <v>4</v>
      </c>
      <c r="B9" s="215"/>
      <c r="C9" s="215"/>
      <c r="D9" s="215" t="s">
        <v>5</v>
      </c>
      <c r="E9" s="215"/>
      <c r="F9" s="215"/>
      <c r="G9" s="215" t="s">
        <v>6</v>
      </c>
      <c r="H9" s="215"/>
      <c r="I9" s="215"/>
      <c r="J9" s="215" t="s">
        <v>7</v>
      </c>
      <c r="K9" s="215"/>
      <c r="L9" s="215"/>
      <c r="M9" s="215" t="s">
        <v>8</v>
      </c>
      <c r="N9" s="215"/>
      <c r="O9" s="215"/>
      <c r="P9" s="5"/>
      <c r="Q9" s="6" t="s">
        <v>9</v>
      </c>
      <c r="R9" s="6"/>
      <c r="S9" s="6" t="s">
        <v>10</v>
      </c>
    </row>
    <row r="10" spans="1:19" ht="20.25" customHeight="1">
      <c r="A10" s="208"/>
      <c r="B10" s="207" t="s">
        <v>11</v>
      </c>
      <c r="C10" s="207"/>
      <c r="D10" s="208"/>
      <c r="E10" s="207" t="s">
        <v>11</v>
      </c>
      <c r="F10" s="207"/>
      <c r="G10" s="208"/>
      <c r="H10" s="207" t="s">
        <v>11</v>
      </c>
      <c r="I10" s="207"/>
      <c r="J10" s="208"/>
      <c r="K10" s="207" t="s">
        <v>11</v>
      </c>
      <c r="L10" s="207"/>
      <c r="M10" s="208"/>
      <c r="N10" s="207" t="s">
        <v>11</v>
      </c>
      <c r="O10" s="207"/>
      <c r="P10" s="7"/>
      <c r="Q10" s="219">
        <f>(IF(ISNUMBER(B11),B11,0)+IF(ISNUMBER(E11),E11,0)+IF(ISNUMBER(H11),H11,0)+IF(ISNUMBER(K11),K11,0)+IF(ISNUMBER(N11),N11,0))</f>
        <v>0</v>
      </c>
      <c r="R10" s="51"/>
      <c r="S10" s="221" t="str">
        <f>IF(R11=0,TEXT($R$7-Q10,"-hh:mm"),IF(R11&gt;0,TEXT(R11,"hh:mm")))</f>
        <v>-00:00</v>
      </c>
    </row>
    <row r="11" spans="1:19" ht="20.25" customHeight="1">
      <c r="A11" s="208"/>
      <c r="B11" s="212"/>
      <c r="C11" s="212"/>
      <c r="D11" s="208"/>
      <c r="E11" s="212"/>
      <c r="F11" s="212"/>
      <c r="G11" s="208"/>
      <c r="H11" s="212"/>
      <c r="I11" s="212"/>
      <c r="J11" s="208"/>
      <c r="K11" s="212"/>
      <c r="L11" s="212"/>
      <c r="M11" s="208"/>
      <c r="N11" s="212"/>
      <c r="O11" s="212"/>
      <c r="P11" s="9"/>
      <c r="Q11" s="219"/>
      <c r="R11" s="53">
        <f>IF(Q10&gt;$R$7,Q10-$R$7,0)</f>
        <v>0</v>
      </c>
      <c r="S11" s="222"/>
    </row>
    <row r="12" spans="1:19" ht="20.25" customHeight="1">
      <c r="A12" s="208">
        <v>43108</v>
      </c>
      <c r="B12" s="207" t="s">
        <v>11</v>
      </c>
      <c r="C12" s="207"/>
      <c r="D12" s="208">
        <v>43109</v>
      </c>
      <c r="E12" s="207" t="s">
        <v>11</v>
      </c>
      <c r="F12" s="207"/>
      <c r="G12" s="208">
        <v>43110</v>
      </c>
      <c r="H12" s="207" t="s">
        <v>11</v>
      </c>
      <c r="I12" s="207"/>
      <c r="J12" s="208">
        <v>43111</v>
      </c>
      <c r="K12" s="207" t="s">
        <v>11</v>
      </c>
      <c r="L12" s="207"/>
      <c r="M12" s="208">
        <v>43112</v>
      </c>
      <c r="N12" s="207" t="s">
        <v>11</v>
      </c>
      <c r="O12" s="207"/>
      <c r="P12" s="7"/>
      <c r="Q12" s="219">
        <f>(IF(ISNUMBER(B13),B13,0)+IF(ISNUMBER(E13),E13,0)+IF(ISNUMBER(H13),H13,0)+IF(ISNUMBER(K13),K13,0)+IF(ISNUMBER(N13),N13,0))</f>
        <v>0</v>
      </c>
      <c r="R12" s="54"/>
      <c r="S12" s="223" t="str">
        <f>IF(R13&lt;=0,TEXT($R$7-Q12,"-hh:mm"),IF(R13&gt;0,TEXT(R13,"hh:mm")))</f>
        <v>-00:00</v>
      </c>
    </row>
    <row r="13" spans="1:19" ht="20.25" customHeight="1">
      <c r="A13" s="208"/>
      <c r="B13" s="212"/>
      <c r="C13" s="212"/>
      <c r="D13" s="208"/>
      <c r="E13" s="212"/>
      <c r="F13" s="212"/>
      <c r="G13" s="208"/>
      <c r="H13" s="212"/>
      <c r="I13" s="212"/>
      <c r="J13" s="208"/>
      <c r="K13" s="212"/>
      <c r="L13" s="212"/>
      <c r="M13" s="208"/>
      <c r="N13" s="212"/>
      <c r="O13" s="212"/>
      <c r="P13" s="9"/>
      <c r="Q13" s="219"/>
      <c r="R13" s="53">
        <f>IF(Q12&gt;$R$7,Q12-R$7,0)</f>
        <v>0</v>
      </c>
      <c r="S13" s="223"/>
    </row>
    <row r="14" spans="1:19" ht="20.25" customHeight="1">
      <c r="A14" s="208">
        <v>43115</v>
      </c>
      <c r="B14" s="207" t="s">
        <v>11</v>
      </c>
      <c r="C14" s="207"/>
      <c r="D14" s="208">
        <v>43116</v>
      </c>
      <c r="E14" s="207" t="s">
        <v>11</v>
      </c>
      <c r="F14" s="207"/>
      <c r="G14" s="208">
        <v>43117</v>
      </c>
      <c r="H14" s="207" t="s">
        <v>11</v>
      </c>
      <c r="I14" s="207"/>
      <c r="J14" s="208">
        <v>43118</v>
      </c>
      <c r="K14" s="207" t="s">
        <v>11</v>
      </c>
      <c r="L14" s="207"/>
      <c r="M14" s="208">
        <v>43119</v>
      </c>
      <c r="N14" s="207" t="s">
        <v>11</v>
      </c>
      <c r="O14" s="207"/>
      <c r="P14" s="7"/>
      <c r="Q14" s="219">
        <f>(IF(ISNUMBER(B15),B15,0)+IF(ISNUMBER(E15),E15,0)+IF(ISNUMBER(H15),H15,0)+IF(ISNUMBER(K15),K15,0)+IF(ISNUMBER(N15),N15,0))</f>
        <v>0</v>
      </c>
      <c r="R14" s="54"/>
      <c r="S14" s="223" t="str">
        <f>IF(R15&lt;=0,TEXT($R$7-Q14,"-hh:mm"),IF(R15&gt;0,TEXT(R15,"hh:mm")))</f>
        <v>-00:00</v>
      </c>
    </row>
    <row r="15" spans="1:19" ht="20.25" customHeight="1">
      <c r="A15" s="208"/>
      <c r="B15" s="212"/>
      <c r="C15" s="212"/>
      <c r="D15" s="208"/>
      <c r="E15" s="212"/>
      <c r="F15" s="212"/>
      <c r="G15" s="208"/>
      <c r="H15" s="212"/>
      <c r="I15" s="212"/>
      <c r="J15" s="208"/>
      <c r="K15" s="212"/>
      <c r="L15" s="212"/>
      <c r="M15" s="208"/>
      <c r="N15" s="212"/>
      <c r="O15" s="212"/>
      <c r="P15" s="9"/>
      <c r="Q15" s="219"/>
      <c r="R15" s="53">
        <f>IF(Q14&gt;$R$7,Q14-R$7,0)</f>
        <v>0</v>
      </c>
      <c r="S15" s="223"/>
    </row>
    <row r="16" spans="1:19" ht="20.25" customHeight="1">
      <c r="A16" s="208">
        <v>43122</v>
      </c>
      <c r="B16" s="207" t="s">
        <v>11</v>
      </c>
      <c r="C16" s="207"/>
      <c r="D16" s="208">
        <v>43123</v>
      </c>
      <c r="E16" s="207" t="s">
        <v>11</v>
      </c>
      <c r="F16" s="207"/>
      <c r="G16" s="208">
        <v>43124</v>
      </c>
      <c r="H16" s="207" t="s">
        <v>11</v>
      </c>
      <c r="I16" s="207"/>
      <c r="J16" s="208">
        <v>43125</v>
      </c>
      <c r="K16" s="207" t="s">
        <v>11</v>
      </c>
      <c r="L16" s="207"/>
      <c r="M16" s="208">
        <v>43126</v>
      </c>
      <c r="N16" s="207" t="s">
        <v>11</v>
      </c>
      <c r="O16" s="207"/>
      <c r="P16" s="7"/>
      <c r="Q16" s="219">
        <f>(IF(ISNUMBER(B17),B17,0)+IF(ISNUMBER(E17),E17,0)+IF(ISNUMBER(H17),H17,0)+IF(ISNUMBER(K17),K17,0)+IF(ISNUMBER(N17),N17,0))</f>
        <v>0</v>
      </c>
      <c r="R16" s="54"/>
      <c r="S16" s="223" t="str">
        <f>IF(R17&lt;=0,TEXT($R$7-Q16,"-hh:mm"),IF(R17&gt;0,TEXT(R17,"hh:mm")))</f>
        <v>-00:00</v>
      </c>
    </row>
    <row r="17" spans="1:19" ht="20.25" customHeight="1">
      <c r="A17" s="208"/>
      <c r="B17" s="212"/>
      <c r="C17" s="212"/>
      <c r="D17" s="208"/>
      <c r="E17" s="212"/>
      <c r="F17" s="212"/>
      <c r="G17" s="208"/>
      <c r="H17" s="212"/>
      <c r="I17" s="212"/>
      <c r="J17" s="208"/>
      <c r="K17" s="212"/>
      <c r="L17" s="212"/>
      <c r="M17" s="208"/>
      <c r="N17" s="212"/>
      <c r="O17" s="212"/>
      <c r="P17" s="9"/>
      <c r="Q17" s="219"/>
      <c r="R17" s="53">
        <f>IF(Q16&gt;$R$7,Q16-R$7,0)</f>
        <v>0</v>
      </c>
      <c r="S17" s="223"/>
    </row>
    <row r="18" spans="1:19" ht="20.25" customHeight="1">
      <c r="A18" s="208">
        <v>43129</v>
      </c>
      <c r="B18" s="207" t="s">
        <v>11</v>
      </c>
      <c r="C18" s="207"/>
      <c r="D18" s="208">
        <v>43130</v>
      </c>
      <c r="E18" s="207" t="s">
        <v>11</v>
      </c>
      <c r="F18" s="207"/>
      <c r="G18" s="208">
        <v>43131</v>
      </c>
      <c r="H18" s="207" t="s">
        <v>11</v>
      </c>
      <c r="I18" s="207"/>
      <c r="J18" s="208">
        <v>43132</v>
      </c>
      <c r="K18" s="207" t="s">
        <v>11</v>
      </c>
      <c r="L18" s="207"/>
      <c r="M18" s="208">
        <v>43133</v>
      </c>
      <c r="N18" s="207" t="s">
        <v>11</v>
      </c>
      <c r="O18" s="207"/>
      <c r="P18" s="7"/>
      <c r="Q18" s="219">
        <f>(IF(ISNUMBER(B19),B19,0)+IF(ISNUMBER(E19),E19,0)+IF(ISNUMBER(H19),H19,0)+IF(ISNUMBER(K19),K19,0)+IF(ISNUMBER(N19),N19,0))</f>
        <v>0</v>
      </c>
      <c r="R18" s="54"/>
      <c r="S18" s="223" t="str">
        <f>IF(R19&lt;=0,TEXT($R$7-Q18,"-hh:mm"),IF(R19&gt;0,TEXT(R19,"hh:mm")))</f>
        <v>-00:00</v>
      </c>
    </row>
    <row r="19" spans="1:19" ht="20.25" customHeight="1">
      <c r="A19" s="208"/>
      <c r="B19" s="212"/>
      <c r="C19" s="212"/>
      <c r="D19" s="208"/>
      <c r="E19" s="212"/>
      <c r="F19" s="212"/>
      <c r="G19" s="208"/>
      <c r="H19" s="212"/>
      <c r="I19" s="212"/>
      <c r="J19" s="208"/>
      <c r="K19" s="212"/>
      <c r="L19" s="212"/>
      <c r="M19" s="208"/>
      <c r="N19" s="212"/>
      <c r="O19" s="212"/>
      <c r="P19" s="9"/>
      <c r="Q19" s="219"/>
      <c r="R19" s="53">
        <f>IF(Q18&gt;$R$7,Q18-R$7,0)</f>
        <v>0</v>
      </c>
      <c r="S19" s="223"/>
    </row>
    <row r="20" spans="1:19" ht="20.25" customHeight="1">
      <c r="A20" s="208">
        <v>43136</v>
      </c>
      <c r="B20" s="207" t="s">
        <v>11</v>
      </c>
      <c r="C20" s="207"/>
      <c r="D20" s="208">
        <v>43137</v>
      </c>
      <c r="E20" s="207" t="s">
        <v>11</v>
      </c>
      <c r="F20" s="207"/>
      <c r="G20" s="208">
        <v>43138</v>
      </c>
      <c r="H20" s="207" t="s">
        <v>11</v>
      </c>
      <c r="I20" s="207"/>
      <c r="J20" s="208">
        <v>43139</v>
      </c>
      <c r="K20" s="207" t="s">
        <v>11</v>
      </c>
      <c r="L20" s="207"/>
      <c r="M20" s="208">
        <v>43140</v>
      </c>
      <c r="N20" s="207" t="s">
        <v>11</v>
      </c>
      <c r="O20" s="207"/>
      <c r="P20" s="7"/>
      <c r="Q20" s="219">
        <f>(IF(ISNUMBER(B21),B21,0)+IF(ISNUMBER(E21),E21,0)+IF(ISNUMBER(H21),H21,0)+IF(ISNUMBER(K21),K21,0)+IF(ISNUMBER(N21),N21,0))</f>
        <v>0</v>
      </c>
      <c r="R20" s="54"/>
      <c r="S20" s="223" t="str">
        <f>IF(R21&lt;=0,TEXT($R$7-Q20,"-hh:mm"),IF(R21&gt;0,TEXT(R21,"hh:mm")))</f>
        <v>-00:00</v>
      </c>
    </row>
    <row r="21" spans="1:19" ht="20.25" customHeight="1">
      <c r="A21" s="230"/>
      <c r="B21" s="231"/>
      <c r="C21" s="231"/>
      <c r="D21" s="230"/>
      <c r="E21" s="231"/>
      <c r="F21" s="231"/>
      <c r="G21" s="230"/>
      <c r="H21" s="231"/>
      <c r="I21" s="231"/>
      <c r="J21" s="230"/>
      <c r="K21" s="231"/>
      <c r="L21" s="231"/>
      <c r="M21" s="230"/>
      <c r="N21" s="231"/>
      <c r="O21" s="231"/>
      <c r="P21" s="9"/>
      <c r="Q21" s="219"/>
      <c r="R21" s="53">
        <f>IF(Q20&gt;$R$7,Q20-R$7,0)</f>
        <v>0</v>
      </c>
      <c r="S21" s="223"/>
    </row>
    <row r="23" spans="1:19" ht="39.6" customHeight="1">
      <c r="A23" s="216" t="s">
        <v>12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Q23" s="11" t="s">
        <v>13</v>
      </c>
      <c r="R23" s="73">
        <f>+R11+R13+R15+R17+R19+R21</f>
        <v>0</v>
      </c>
      <c r="S23" s="73">
        <f>+R11+R13+R15+R17+R19+R21</f>
        <v>0</v>
      </c>
    </row>
    <row r="24" spans="1:19" ht="13.15" customHeight="1">
      <c r="Q24" s="12"/>
      <c r="R24" s="13"/>
      <c r="S24" s="14"/>
    </row>
    <row r="25" spans="1:19" ht="25.5" customHeight="1">
      <c r="Q25" s="11" t="s">
        <v>15</v>
      </c>
      <c r="R25" s="17">
        <f>R23+'Période 2'!R29</f>
        <v>0</v>
      </c>
      <c r="S25" s="8">
        <f>'Période 1'!S27+'Période 2'!S27+'Période 3'!S23</f>
        <v>0</v>
      </c>
    </row>
    <row r="27" spans="1:19" ht="13.15" customHeight="1">
      <c r="C27" s="232" t="s">
        <v>14</v>
      </c>
      <c r="D27" s="233"/>
      <c r="E27" s="233"/>
      <c r="F27" s="233"/>
      <c r="G27" s="233"/>
      <c r="H27" s="211"/>
      <c r="I27" s="19"/>
    </row>
    <row r="28" spans="1:19" ht="13.15" customHeight="1" thickBot="1">
      <c r="C28" s="229"/>
      <c r="D28" s="229"/>
      <c r="E28" s="229"/>
      <c r="F28" s="229"/>
      <c r="G28" s="229"/>
      <c r="H28" s="229"/>
    </row>
    <row r="29" spans="1:19" ht="13.15" customHeight="1">
      <c r="A29" s="65" t="s">
        <v>23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7"/>
    </row>
    <row r="30" spans="1:19" ht="13.15" customHeight="1">
      <c r="A30" s="6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9"/>
    </row>
    <row r="31" spans="1:19" ht="13.15" customHeight="1">
      <c r="A31" s="6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69"/>
    </row>
    <row r="32" spans="1:19" ht="13.15" customHeight="1">
      <c r="A32" s="6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69"/>
    </row>
    <row r="33" spans="1:19" ht="13.15" customHeight="1">
      <c r="A33" s="6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69"/>
    </row>
    <row r="34" spans="1:19" ht="13.15" customHeight="1" thickBot="1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2"/>
    </row>
  </sheetData>
  <sheetProtection selectLockedCells="1" selectUnlockedCells="1"/>
  <customSheetViews>
    <customSheetView guid="{B7E675F4-6E20-43EE-BE0A-1E80BA7F9A71}" showPageBreaks="1" fitToPage="1" printArea="1" view="pageBreakPreview" showRuler="0" topLeftCell="A13">
      <selection activeCell="B21" sqref="B21:C21"/>
      <pageMargins left="0.51181102362204722" right="0.51181102362204722" top="0.62992125984251968" bottom="0.78740157480314965" header="0.31496062992125984" footer="0.23622047244094491"/>
      <pageSetup paperSize="9" scale="79" firstPageNumber="0" orientation="landscape" horizontalDpi="300" verticalDpi="300" r:id="rId1"/>
      <headerFooter alignWithMargins="0">
        <oddHeader>&amp;CDSDEN 19</oddHeader>
      </headerFooter>
    </customSheetView>
    <customSheetView guid="{069C010B-D19E-4D1F-9A31-488675FAFE8B}" showPageBreaks="1" fitToPage="1" printArea="1" view="pageBreakPreview" showRuler="0" topLeftCell="A13">
      <selection activeCell="B21" sqref="B21:C21"/>
      <pageMargins left="0.51181102362204722" right="0.51181102362204722" top="0.62992125984251968" bottom="0.78740157480314965" header="0.31496062992125984" footer="0.23622047244094491"/>
      <pageSetup paperSize="9" scale="81" firstPageNumber="0" orientation="landscape" horizontalDpi="300" verticalDpi="300" r:id="rId2"/>
      <headerFooter alignWithMargins="0">
        <oddHeader>&amp;CDSDEN 19</oddHeader>
      </headerFooter>
    </customSheetView>
    <customSheetView guid="{DF3FAEBD-94A0-4899-A846-B71B72E0A0D4}" showPageBreaks="1" fitToPage="1" printArea="1" view="pageBreakPreview" showRuler="0" topLeftCell="A19">
      <selection activeCell="Q10" sqref="Q10:Q11"/>
      <pageMargins left="0.51181102362204722" right="0.51181102362204722" top="0.62992125984251968" bottom="0.78740157480314965" header="0.31496062992125984" footer="0.23622047244094491"/>
      <pageSetup paperSize="9" scale="73" firstPageNumber="0" orientation="landscape" horizontalDpi="300" verticalDpi="300" r:id="rId3"/>
      <headerFooter alignWithMargins="0">
        <oddHeader>&amp;CDSDEN 19</oddHeader>
      </headerFooter>
    </customSheetView>
    <customSheetView guid="{892B4A4D-2A82-440F-AD3B-082B134F2BA8}" showPageBreaks="1" fitToPage="1" printArea="1" view="pageBreakPreview" showRuler="0" topLeftCell="A16">
      <selection activeCell="Q10" sqref="Q10:Q11"/>
      <pageMargins left="0.51181102362204722" right="0.51181102362204722" top="0.62992125984251968" bottom="0.78740157480314965" header="0.31496062992125984" footer="0.23622047244094491"/>
      <pageSetup paperSize="9" scale="74" firstPageNumber="0" orientation="landscape" horizontalDpi="300" verticalDpi="300" r:id="rId4"/>
      <headerFooter alignWithMargins="0">
        <oddHeader>&amp;CDSDEN 19</oddHeader>
      </headerFooter>
    </customSheetView>
    <customSheetView guid="{2ED24E49-9D36-4727-80B9-0B5800C05970}" showPageBreaks="1" fitToPage="1" printArea="1" view="pageBreakPreview" showRuler="0">
      <selection activeCell="F5" sqref="F5:K5"/>
      <pageMargins left="0.51181102362204722" right="0.51181102362204722" top="0.62992125984251968" bottom="0.78740157480314965" header="0.31496062992125984" footer="0.23622047244094491"/>
      <pageSetup paperSize="9" scale="79" firstPageNumber="0" orientation="landscape" horizontalDpi="300" verticalDpi="300" r:id="rId5"/>
      <headerFooter alignWithMargins="0">
        <oddHeader>&amp;CDSDEN 19</oddHeader>
      </headerFooter>
    </customSheetView>
    <customSheetView guid="{CCD5DB49-ABEA-414F-BFEF-7DB337E5BA25}" showPageBreaks="1" fitToPage="1" printArea="1" view="pageBreakPreview" showRuler="0" topLeftCell="A13">
      <selection activeCell="B21" sqref="B21:C21"/>
      <pageMargins left="0.51181102362204722" right="0.51181102362204722" top="0.62992125984251968" bottom="0.78740157480314965" header="0.31496062992125984" footer="0.23622047244094491"/>
      <pageSetup paperSize="9" scale="78" firstPageNumber="0" orientation="landscape" horizontalDpi="300" verticalDpi="300" r:id="rId6"/>
      <headerFooter alignWithMargins="0">
        <oddHeader>&amp;CDSDEN 19</oddHeader>
      </headerFooter>
    </customSheetView>
  </customSheetViews>
  <mergeCells count="113">
    <mergeCell ref="D16:D17"/>
    <mergeCell ref="E16:F16"/>
    <mergeCell ref="S16:S17"/>
    <mergeCell ref="H15:I15"/>
    <mergeCell ref="K15:L15"/>
    <mergeCell ref="B17:C17"/>
    <mergeCell ref="E17:F17"/>
    <mergeCell ref="G16:G17"/>
    <mergeCell ref="H16:I16"/>
    <mergeCell ref="Q14:Q15"/>
    <mergeCell ref="S14:S15"/>
    <mergeCell ref="N15:O15"/>
    <mergeCell ref="K14:L14"/>
    <mergeCell ref="J14:J15"/>
    <mergeCell ref="M14:M15"/>
    <mergeCell ref="N14:O14"/>
    <mergeCell ref="B20:C20"/>
    <mergeCell ref="G18:G19"/>
    <mergeCell ref="A16:A17"/>
    <mergeCell ref="M16:M17"/>
    <mergeCell ref="N16:O16"/>
    <mergeCell ref="N17:O17"/>
    <mergeCell ref="C27:H27"/>
    <mergeCell ref="E21:F21"/>
    <mergeCell ref="G20:G21"/>
    <mergeCell ref="H20:I20"/>
    <mergeCell ref="H21:I21"/>
    <mergeCell ref="D20:D21"/>
    <mergeCell ref="E20:F20"/>
    <mergeCell ref="B21:C21"/>
    <mergeCell ref="E18:F18"/>
    <mergeCell ref="B19:C19"/>
    <mergeCell ref="E19:F19"/>
    <mergeCell ref="J18:J19"/>
    <mergeCell ref="M18:M19"/>
    <mergeCell ref="N18:O18"/>
    <mergeCell ref="D18:D19"/>
    <mergeCell ref="K17:L17"/>
    <mergeCell ref="K16:L16"/>
    <mergeCell ref="B16:C16"/>
    <mergeCell ref="Q20:Q21"/>
    <mergeCell ref="S20:S21"/>
    <mergeCell ref="N21:O21"/>
    <mergeCell ref="J20:J21"/>
    <mergeCell ref="H19:I19"/>
    <mergeCell ref="K20:L20"/>
    <mergeCell ref="K19:L19"/>
    <mergeCell ref="J16:J17"/>
    <mergeCell ref="K21:L21"/>
    <mergeCell ref="M20:M21"/>
    <mergeCell ref="N20:O20"/>
    <mergeCell ref="S18:S19"/>
    <mergeCell ref="N19:O19"/>
    <mergeCell ref="K18:L18"/>
    <mergeCell ref="Q16:Q17"/>
    <mergeCell ref="Q18:Q19"/>
    <mergeCell ref="H17:I17"/>
    <mergeCell ref="A14:A15"/>
    <mergeCell ref="B14:C14"/>
    <mergeCell ref="D14:D15"/>
    <mergeCell ref="E14:F14"/>
    <mergeCell ref="B15:C15"/>
    <mergeCell ref="E15:F15"/>
    <mergeCell ref="G14:G15"/>
    <mergeCell ref="S12:S13"/>
    <mergeCell ref="N13:O13"/>
    <mergeCell ref="K13:L13"/>
    <mergeCell ref="K12:L12"/>
    <mergeCell ref="B13:C13"/>
    <mergeCell ref="C28:H28"/>
    <mergeCell ref="A9:C9"/>
    <mergeCell ref="D9:F9"/>
    <mergeCell ref="G9:I9"/>
    <mergeCell ref="H10:I10"/>
    <mergeCell ref="H14:I14"/>
    <mergeCell ref="H18:I18"/>
    <mergeCell ref="A23:N23"/>
    <mergeCell ref="J9:L9"/>
    <mergeCell ref="A10:A11"/>
    <mergeCell ref="B10:C10"/>
    <mergeCell ref="D10:D11"/>
    <mergeCell ref="E10:F10"/>
    <mergeCell ref="B11:C11"/>
    <mergeCell ref="E11:F11"/>
    <mergeCell ref="G12:G13"/>
    <mergeCell ref="M12:M13"/>
    <mergeCell ref="N12:O12"/>
    <mergeCell ref="H12:I12"/>
    <mergeCell ref="A18:A19"/>
    <mergeCell ref="B18:C18"/>
    <mergeCell ref="E13:F13"/>
    <mergeCell ref="H13:I13"/>
    <mergeCell ref="A20:A21"/>
    <mergeCell ref="F5:K5"/>
    <mergeCell ref="A12:A13"/>
    <mergeCell ref="B12:C12"/>
    <mergeCell ref="D12:D13"/>
    <mergeCell ref="E12:F12"/>
    <mergeCell ref="H11:I11"/>
    <mergeCell ref="J10:J11"/>
    <mergeCell ref="M10:M11"/>
    <mergeCell ref="Q10:Q11"/>
    <mergeCell ref="K11:L11"/>
    <mergeCell ref="Q12:Q13"/>
    <mergeCell ref="N10:O10"/>
    <mergeCell ref="M9:O9"/>
    <mergeCell ref="G10:G11"/>
    <mergeCell ref="O4:S5"/>
    <mergeCell ref="O6:S6"/>
    <mergeCell ref="S10:S11"/>
    <mergeCell ref="N11:O11"/>
    <mergeCell ref="K10:L10"/>
    <mergeCell ref="J12:J13"/>
  </mergeCells>
  <phoneticPr fontId="0" type="noConversion"/>
  <conditionalFormatting sqref="S10:S21">
    <cfRule type="expression" dxfId="78" priority="28" stopIfTrue="1">
      <formula>IF(R11&gt;0,1,0)</formula>
    </cfRule>
    <cfRule type="expression" dxfId="77" priority="29" stopIfTrue="1">
      <formula>IF(R11&lt;=0,1,0)</formula>
    </cfRule>
  </conditionalFormatting>
  <conditionalFormatting sqref="S23 S25">
    <cfRule type="expression" dxfId="76" priority="30" stopIfTrue="1">
      <formula>IF(R23&gt;0,1,0)</formula>
    </cfRule>
    <cfRule type="expression" dxfId="75" priority="31" stopIfTrue="1">
      <formula>IF(R23&lt;=0,1,0)</formula>
    </cfRule>
  </conditionalFormatting>
  <conditionalFormatting sqref="R25 R11 R13 R15 R19 R17 R23:S23 R21">
    <cfRule type="cellIs" dxfId="74" priority="25" stopIfTrue="1" operator="greaterThan">
      <formula>0</formula>
    </cfRule>
    <cfRule type="cellIs" dxfId="73" priority="26" stopIfTrue="1" operator="lessThanOrEqual">
      <formula>0</formula>
    </cfRule>
  </conditionalFormatting>
  <conditionalFormatting sqref="B10:C10 B12:C12 B14:C14 B16:C16 B18:C18 B20:C20 E10:F10 E12:F12 E14:F14 E16:F16 E18:F18 E20:F20 H10:I10 H12:I12 H14:I14 H16:I16 H18:I18 H20:I20 K10:L10 K12:L12 K14:L14 K16:L16 K18:L18 K20:L20 N10:P10 N12:P12 N14:P14 N16:P16 N18:P18 N20:P20">
    <cfRule type="cellIs" dxfId="72" priority="27" stopIfTrue="1" operator="equal">
      <formula>"école"</formula>
    </cfRule>
  </conditionalFormatting>
  <conditionalFormatting sqref="S10:S11">
    <cfRule type="expression" dxfId="71" priority="19" stopIfTrue="1">
      <formula>IF(R11&gt;0,1,0)</formula>
    </cfRule>
    <cfRule type="expression" dxfId="70" priority="20" stopIfTrue="1">
      <formula>IF(R11&lt;=0,1,0)</formula>
    </cfRule>
  </conditionalFormatting>
  <conditionalFormatting sqref="S12:S13">
    <cfRule type="expression" dxfId="69" priority="11" stopIfTrue="1">
      <formula>IF(R13&gt;0,1,0)</formula>
    </cfRule>
    <cfRule type="expression" dxfId="68" priority="12" stopIfTrue="1">
      <formula>IF(R13&lt;=0,1,0)</formula>
    </cfRule>
  </conditionalFormatting>
  <conditionalFormatting sqref="S23">
    <cfRule type="expression" dxfId="67" priority="7" stopIfTrue="1">
      <formula>IF(R23&gt;0,1,0)</formula>
    </cfRule>
    <cfRule type="expression" dxfId="66" priority="8" stopIfTrue="1">
      <formula>IF(R23&lt;=0,1,0)</formula>
    </cfRule>
  </conditionalFormatting>
  <conditionalFormatting sqref="S23">
    <cfRule type="expression" dxfId="65" priority="3" stopIfTrue="1">
      <formula>IF(R23&gt;0,1,0)</formula>
    </cfRule>
    <cfRule type="expression" dxfId="64" priority="4" stopIfTrue="1">
      <formula>IF(R23&lt;=0,1,0)</formula>
    </cfRule>
  </conditionalFormatting>
  <dataValidations count="1">
    <dataValidation type="time" allowBlank="1" showErrorMessage="1" errorTitle="Erreur de saisie" error="Soit le format horaire n'est pas respecté, soit l'horaire saisi est ... impossible pour une journée..." sqref="B11:C11 N19:P19 K19:L19 H19:I19 E19:F19 B19:C19 N17:P17 K17:L17 H17:I17 E17:F17 B17:C17 N15:P15 K15:L15 H15:I15 E15:F15 B15:C15 N13:P13 K13:L13 H13:I13 E13:F13 B13:C13 N11:P11 K11:L11 H11:I11 E11:F11 B21:C21 E21:F21 H21:I21 K21:L21 N21:P21">
      <formula1>0.0416666666666667</formula1>
      <formula2>0.3125</formula2>
    </dataValidation>
  </dataValidations>
  <pageMargins left="0.51181102362204722" right="0.51181102362204722" top="0.62992125984251968" bottom="0.78740157480314965" header="0.31496062992125984" footer="0.23622047244094491"/>
  <pageSetup paperSize="9" scale="79" firstPageNumber="0" orientation="landscape" horizontalDpi="300" verticalDpi="300" r:id="rId7"/>
  <headerFooter alignWithMargins="0">
    <oddHeader>&amp;CDSDEN 19</oddHead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Ruler="0" view="pageBreakPreview" topLeftCell="A10" zoomScaleNormal="100" zoomScaleSheetLayoutView="100" workbookViewId="0">
      <selection activeCell="H21" sqref="H21:I21"/>
    </sheetView>
  </sheetViews>
  <sheetFormatPr baseColWidth="10" defaultRowHeight="13.15" customHeight="1"/>
  <cols>
    <col min="1" max="1" width="5.5703125" customWidth="1"/>
    <col min="2" max="3" width="10.7109375" customWidth="1"/>
    <col min="4" max="4" width="5.5703125" customWidth="1"/>
    <col min="5" max="6" width="10.7109375" customWidth="1"/>
    <col min="7" max="7" width="5.5703125" customWidth="1"/>
    <col min="8" max="9" width="10.7109375" customWidth="1"/>
    <col min="10" max="10" width="5.5703125" customWidth="1"/>
    <col min="11" max="12" width="10.7109375" customWidth="1"/>
    <col min="13" max="13" width="5.5703125" customWidth="1"/>
    <col min="14" max="15" width="10.7109375" customWidth="1"/>
    <col min="16" max="16" width="1.7109375" customWidth="1"/>
    <col min="17" max="17" width="10.28515625" customWidth="1"/>
    <col min="18" max="18" width="10.7109375" hidden="1" customWidth="1"/>
    <col min="19" max="19" width="8.7109375" customWidth="1"/>
  </cols>
  <sheetData>
    <row r="1" spans="1:19" ht="19.5" customHeight="1">
      <c r="A1" s="34" t="s">
        <v>0</v>
      </c>
      <c r="B1" s="35"/>
      <c r="C1" s="35"/>
      <c r="D1" s="36"/>
      <c r="E1" s="36"/>
      <c r="F1" s="34" t="s">
        <v>2</v>
      </c>
      <c r="G1" s="37"/>
      <c r="H1" s="37"/>
      <c r="I1" s="37"/>
      <c r="J1" s="37"/>
      <c r="K1" s="37"/>
      <c r="L1" s="34" t="s">
        <v>3</v>
      </c>
      <c r="M1" s="37"/>
      <c r="N1" s="60" t="s">
        <v>29</v>
      </c>
      <c r="O1" s="61" t="s">
        <v>30</v>
      </c>
      <c r="P1" s="62"/>
      <c r="Q1" s="63" t="s">
        <v>31</v>
      </c>
      <c r="R1" s="39"/>
      <c r="S1" s="39"/>
    </row>
    <row r="2" spans="1:19" ht="16.5" customHeight="1">
      <c r="A2" s="34"/>
      <c r="B2" s="35"/>
      <c r="C2" s="35"/>
      <c r="D2" s="36"/>
      <c r="E2" s="36"/>
      <c r="F2" s="34"/>
      <c r="G2" s="37"/>
      <c r="H2" s="37"/>
      <c r="I2" s="37"/>
      <c r="J2" s="37"/>
      <c r="K2" s="37"/>
      <c r="L2" s="34"/>
      <c r="M2" s="37"/>
      <c r="N2" s="60" t="s">
        <v>32</v>
      </c>
      <c r="O2" s="60" t="s">
        <v>33</v>
      </c>
      <c r="P2" s="35"/>
      <c r="Q2" s="39"/>
      <c r="R2" s="39"/>
      <c r="S2" s="39"/>
    </row>
    <row r="3" spans="1:19" ht="15" customHeight="1">
      <c r="A3" s="34" t="s">
        <v>1</v>
      </c>
      <c r="B3" s="35"/>
      <c r="C3" s="34"/>
      <c r="D3" s="36"/>
      <c r="E3" s="36"/>
      <c r="F3" s="35"/>
      <c r="G3" s="37"/>
      <c r="H3" s="37"/>
      <c r="I3" s="37"/>
      <c r="J3" s="37"/>
      <c r="K3" s="37"/>
      <c r="L3" s="40"/>
      <c r="M3" s="58"/>
      <c r="N3" s="33"/>
      <c r="O3" s="38"/>
      <c r="P3" s="35"/>
      <c r="Q3" s="39"/>
      <c r="R3" s="39"/>
      <c r="S3" s="39"/>
    </row>
    <row r="4" spans="1:19" ht="15" customHeight="1">
      <c r="A4" s="35"/>
      <c r="B4" s="34"/>
      <c r="C4" s="34"/>
      <c r="D4" s="36"/>
      <c r="E4" s="36"/>
      <c r="F4" s="36"/>
      <c r="G4" s="35"/>
      <c r="H4" s="37"/>
      <c r="I4" s="37"/>
      <c r="J4" s="37"/>
      <c r="K4" s="37"/>
      <c r="L4" s="40" t="s">
        <v>26</v>
      </c>
      <c r="M4" s="59" t="s">
        <v>22</v>
      </c>
      <c r="N4" s="76" t="s">
        <v>24</v>
      </c>
      <c r="O4" s="224" t="s">
        <v>27</v>
      </c>
      <c r="P4" s="224"/>
      <c r="Q4" s="224"/>
      <c r="R4" s="224"/>
      <c r="S4" s="224"/>
    </row>
    <row r="5" spans="1:19" ht="15" customHeight="1">
      <c r="A5" s="35"/>
      <c r="B5" s="34"/>
      <c r="C5" s="34"/>
      <c r="D5" s="36"/>
      <c r="E5" s="36"/>
      <c r="F5" s="204" t="s">
        <v>43</v>
      </c>
      <c r="G5" s="205"/>
      <c r="H5" s="205"/>
      <c r="I5" s="205"/>
      <c r="J5" s="205"/>
      <c r="K5" s="206"/>
      <c r="L5" s="35"/>
      <c r="M5" s="59" t="s">
        <v>22</v>
      </c>
      <c r="N5" s="76" t="s">
        <v>25</v>
      </c>
      <c r="O5" s="224"/>
      <c r="P5" s="224"/>
      <c r="Q5" s="224"/>
      <c r="R5" s="224"/>
      <c r="S5" s="224"/>
    </row>
    <row r="6" spans="1:19" ht="24" customHeight="1">
      <c r="A6" s="35"/>
      <c r="B6" s="34"/>
      <c r="C6" s="42"/>
      <c r="D6" s="41"/>
      <c r="E6" s="41"/>
      <c r="F6" s="36"/>
      <c r="G6" s="64" t="s">
        <v>40</v>
      </c>
      <c r="H6" s="64"/>
      <c r="I6" s="57"/>
      <c r="J6" s="41"/>
      <c r="K6" s="41"/>
      <c r="L6" s="36"/>
      <c r="M6" s="59"/>
      <c r="N6" s="77"/>
      <c r="O6" s="225"/>
      <c r="P6" s="225"/>
      <c r="Q6" s="225"/>
      <c r="R6" s="225"/>
      <c r="S6" s="225"/>
    </row>
    <row r="7" spans="1:19" ht="15" customHeight="1">
      <c r="A7" s="35"/>
      <c r="B7" s="34"/>
      <c r="C7" s="42"/>
      <c r="D7" s="41"/>
      <c r="E7" s="41"/>
      <c r="F7" s="36"/>
      <c r="G7" s="64"/>
      <c r="H7" s="64"/>
      <c r="I7" s="57"/>
      <c r="J7" s="41"/>
      <c r="K7" s="41"/>
      <c r="L7" s="36"/>
      <c r="M7" s="36"/>
      <c r="N7" s="36"/>
      <c r="O7" s="35"/>
      <c r="P7" s="35"/>
      <c r="Q7" s="39"/>
      <c r="R7" s="47">
        <v>1</v>
      </c>
      <c r="S7" s="39"/>
    </row>
    <row r="8" spans="1:19" ht="13.1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19" s="1" customFormat="1" ht="52.9" customHeight="1">
      <c r="A9" s="215" t="s">
        <v>4</v>
      </c>
      <c r="B9" s="215"/>
      <c r="C9" s="215"/>
      <c r="D9" s="215" t="s">
        <v>5</v>
      </c>
      <c r="E9" s="215"/>
      <c r="F9" s="215"/>
      <c r="G9" s="215" t="s">
        <v>6</v>
      </c>
      <c r="H9" s="215"/>
      <c r="I9" s="215"/>
      <c r="J9" s="215" t="s">
        <v>7</v>
      </c>
      <c r="K9" s="215"/>
      <c r="L9" s="215"/>
      <c r="M9" s="215" t="s">
        <v>8</v>
      </c>
      <c r="N9" s="215"/>
      <c r="O9" s="215"/>
      <c r="P9" s="5"/>
      <c r="Q9" s="6" t="s">
        <v>9</v>
      </c>
      <c r="R9" s="6"/>
      <c r="S9" s="6" t="s">
        <v>10</v>
      </c>
    </row>
    <row r="10" spans="1:19" ht="21.75" customHeight="1">
      <c r="A10" s="208">
        <v>43157</v>
      </c>
      <c r="B10" s="207" t="s">
        <v>11</v>
      </c>
      <c r="C10" s="207"/>
      <c r="D10" s="208">
        <v>43158</v>
      </c>
      <c r="E10" s="207" t="s">
        <v>11</v>
      </c>
      <c r="F10" s="207"/>
      <c r="G10" s="208">
        <v>43159</v>
      </c>
      <c r="H10" s="207" t="s">
        <v>11</v>
      </c>
      <c r="I10" s="207"/>
      <c r="J10" s="208">
        <v>43160</v>
      </c>
      <c r="K10" s="207" t="s">
        <v>11</v>
      </c>
      <c r="L10" s="207"/>
      <c r="M10" s="208">
        <v>43161</v>
      </c>
      <c r="N10" s="207" t="s">
        <v>11</v>
      </c>
      <c r="O10" s="207"/>
      <c r="P10" s="7"/>
      <c r="Q10" s="219">
        <f>(IF(ISNUMBER(B11),B11,0)+IF(ISNUMBER(E11),E11,0)+IF(ISNUMBER(H11),H11,0)+IF(ISNUMBER(K11),K11,0)+IF(ISNUMBER(N11),N11,0))</f>
        <v>0</v>
      </c>
      <c r="R10" s="51"/>
      <c r="S10" s="221" t="str">
        <f>IF(R11=0,TEXT($R$7-Q10,"-hh:mm"),IF(R11&gt;0,TEXT(R11,"hh:mm")))</f>
        <v>-00:00</v>
      </c>
    </row>
    <row r="11" spans="1:19" ht="21.75" customHeight="1">
      <c r="A11" s="208"/>
      <c r="B11" s="212"/>
      <c r="C11" s="212"/>
      <c r="D11" s="208"/>
      <c r="E11" s="212"/>
      <c r="F11" s="212"/>
      <c r="G11" s="208"/>
      <c r="H11" s="212"/>
      <c r="I11" s="212"/>
      <c r="J11" s="208"/>
      <c r="K11" s="212"/>
      <c r="L11" s="212"/>
      <c r="M11" s="208"/>
      <c r="N11" s="212"/>
      <c r="O11" s="212"/>
      <c r="P11" s="18"/>
      <c r="Q11" s="219"/>
      <c r="R11" s="53">
        <f>IF(Q10&gt;$R$7,Q10-$R$7,0)</f>
        <v>0</v>
      </c>
      <c r="S11" s="222"/>
    </row>
    <row r="12" spans="1:19" ht="21.75" customHeight="1">
      <c r="A12" s="208">
        <v>43164</v>
      </c>
      <c r="B12" s="207" t="s">
        <v>11</v>
      </c>
      <c r="C12" s="207"/>
      <c r="D12" s="208">
        <v>43165</v>
      </c>
      <c r="E12" s="207" t="s">
        <v>11</v>
      </c>
      <c r="F12" s="207"/>
      <c r="G12" s="208">
        <v>43166</v>
      </c>
      <c r="H12" s="207" t="s">
        <v>11</v>
      </c>
      <c r="I12" s="207"/>
      <c r="J12" s="208">
        <v>43167</v>
      </c>
      <c r="K12" s="207" t="s">
        <v>11</v>
      </c>
      <c r="L12" s="207"/>
      <c r="M12" s="208">
        <v>43168</v>
      </c>
      <c r="N12" s="207" t="s">
        <v>11</v>
      </c>
      <c r="O12" s="207"/>
      <c r="P12" s="7"/>
      <c r="Q12" s="219">
        <f>(IF(ISNUMBER(B13),B13,0)+IF(ISNUMBER(E13),E13,0)+IF(ISNUMBER(H13),H13,0)+IF(ISNUMBER(K13),K13,0)+IF(ISNUMBER(N13),N13,0))</f>
        <v>0</v>
      </c>
      <c r="R12" s="51"/>
      <c r="S12" s="221" t="str">
        <f>IF(R13=0,TEXT($R$7-Q12,"-hh:mm"),IF(R13&gt;0,TEXT(R13,"hh:mm")))</f>
        <v>-00:00</v>
      </c>
    </row>
    <row r="13" spans="1:19" ht="21.75" customHeight="1">
      <c r="A13" s="208"/>
      <c r="B13" s="212"/>
      <c r="C13" s="212"/>
      <c r="D13" s="208"/>
      <c r="E13" s="212"/>
      <c r="F13" s="212"/>
      <c r="G13" s="208"/>
      <c r="H13" s="212"/>
      <c r="I13" s="212"/>
      <c r="J13" s="208"/>
      <c r="K13" s="212"/>
      <c r="L13" s="212"/>
      <c r="M13" s="208"/>
      <c r="N13" s="212"/>
      <c r="O13" s="212"/>
      <c r="P13" s="18"/>
      <c r="Q13" s="219"/>
      <c r="R13" s="53">
        <f>IF(Q12&gt;$R$7,Q12-$R$7,0)</f>
        <v>0</v>
      </c>
      <c r="S13" s="222"/>
    </row>
    <row r="14" spans="1:19" ht="21.75" customHeight="1">
      <c r="A14" s="208">
        <v>43171</v>
      </c>
      <c r="B14" s="207" t="s">
        <v>11</v>
      </c>
      <c r="C14" s="207"/>
      <c r="D14" s="208">
        <v>43172</v>
      </c>
      <c r="E14" s="207" t="s">
        <v>11</v>
      </c>
      <c r="F14" s="207"/>
      <c r="G14" s="208">
        <v>43173</v>
      </c>
      <c r="H14" s="207" t="s">
        <v>11</v>
      </c>
      <c r="I14" s="207"/>
      <c r="J14" s="208">
        <v>43174</v>
      </c>
      <c r="K14" s="207" t="s">
        <v>11</v>
      </c>
      <c r="L14" s="207"/>
      <c r="M14" s="208">
        <v>43175</v>
      </c>
      <c r="N14" s="207" t="s">
        <v>11</v>
      </c>
      <c r="O14" s="207"/>
      <c r="P14" s="7"/>
      <c r="Q14" s="219">
        <f>(IF(ISNUMBER(B15),B15,0)+IF(ISNUMBER(E15),E15,0)+IF(ISNUMBER(H15),H15,0)+IF(ISNUMBER(K15),K15,0)+IF(ISNUMBER(N15),N15,0))</f>
        <v>0</v>
      </c>
      <c r="R14" s="51"/>
      <c r="S14" s="221" t="str">
        <f>IF(R15=0,TEXT($R$7-Q14,"-hh:mm"),IF(R15&gt;0,TEXT(R15,"hh:mm")))</f>
        <v>-00:00</v>
      </c>
    </row>
    <row r="15" spans="1:19" ht="21.75" customHeight="1">
      <c r="A15" s="208"/>
      <c r="B15" s="212"/>
      <c r="C15" s="212"/>
      <c r="D15" s="208"/>
      <c r="E15" s="212"/>
      <c r="F15" s="212"/>
      <c r="G15" s="208"/>
      <c r="H15" s="212"/>
      <c r="I15" s="212"/>
      <c r="J15" s="208"/>
      <c r="K15" s="212"/>
      <c r="L15" s="212"/>
      <c r="M15" s="208"/>
      <c r="N15" s="212"/>
      <c r="O15" s="212"/>
      <c r="P15" s="18"/>
      <c r="Q15" s="219"/>
      <c r="R15" s="53">
        <f>IF(Q14&gt;$R$7,Q14-$R$7,0)</f>
        <v>0</v>
      </c>
      <c r="S15" s="222"/>
    </row>
    <row r="16" spans="1:19" ht="21.75" customHeight="1">
      <c r="A16" s="208">
        <v>43178</v>
      </c>
      <c r="B16" s="207" t="s">
        <v>11</v>
      </c>
      <c r="C16" s="207"/>
      <c r="D16" s="208">
        <v>43179</v>
      </c>
      <c r="E16" s="207" t="s">
        <v>11</v>
      </c>
      <c r="F16" s="207"/>
      <c r="G16" s="208">
        <v>43180</v>
      </c>
      <c r="H16" s="207" t="s">
        <v>11</v>
      </c>
      <c r="I16" s="207"/>
      <c r="J16" s="208">
        <v>43181</v>
      </c>
      <c r="K16" s="207" t="s">
        <v>11</v>
      </c>
      <c r="L16" s="207"/>
      <c r="M16" s="208">
        <v>43182</v>
      </c>
      <c r="N16" s="207" t="s">
        <v>11</v>
      </c>
      <c r="O16" s="207"/>
      <c r="P16" s="7"/>
      <c r="Q16" s="219">
        <f>(IF(ISNUMBER(B17),B17,0)+IF(ISNUMBER(E17),E17,0)+IF(ISNUMBER(H17),H17,0)+IF(ISNUMBER(K17),K17,0)+IF(ISNUMBER(N17),N17,0))</f>
        <v>0</v>
      </c>
      <c r="R16" s="51"/>
      <c r="S16" s="221" t="str">
        <f>IF(R17=0,TEXT($R$7-Q16,"-hh:mm"),IF(R17&gt;0,TEXT(R17,"hh:mm")))</f>
        <v>-00:00</v>
      </c>
    </row>
    <row r="17" spans="1:19" ht="21.75" customHeight="1">
      <c r="A17" s="208"/>
      <c r="B17" s="212"/>
      <c r="C17" s="212"/>
      <c r="D17" s="208"/>
      <c r="E17" s="212"/>
      <c r="F17" s="212"/>
      <c r="G17" s="208"/>
      <c r="H17" s="212"/>
      <c r="I17" s="212"/>
      <c r="J17" s="208"/>
      <c r="K17" s="212"/>
      <c r="L17" s="212"/>
      <c r="M17" s="208"/>
      <c r="N17" s="212"/>
      <c r="O17" s="212"/>
      <c r="P17" s="18"/>
      <c r="Q17" s="219"/>
      <c r="R17" s="53">
        <f>IF(Q16&gt;$R$7,Q16-$R$7,0)</f>
        <v>0</v>
      </c>
      <c r="S17" s="222"/>
    </row>
    <row r="18" spans="1:19" ht="21.75" customHeight="1">
      <c r="A18" s="208">
        <v>43185</v>
      </c>
      <c r="B18" s="207" t="s">
        <v>11</v>
      </c>
      <c r="C18" s="207"/>
      <c r="D18" s="208">
        <v>43186</v>
      </c>
      <c r="E18" s="207" t="s">
        <v>11</v>
      </c>
      <c r="F18" s="207"/>
      <c r="G18" s="208">
        <v>43187</v>
      </c>
      <c r="H18" s="207" t="s">
        <v>11</v>
      </c>
      <c r="I18" s="207"/>
      <c r="J18" s="208">
        <v>43188</v>
      </c>
      <c r="K18" s="207" t="s">
        <v>11</v>
      </c>
      <c r="L18" s="207"/>
      <c r="M18" s="208">
        <v>43189</v>
      </c>
      <c r="N18" s="207" t="s">
        <v>11</v>
      </c>
      <c r="O18" s="207"/>
      <c r="P18" s="7"/>
      <c r="Q18" s="219">
        <f>(IF(ISNUMBER(B19),B19,0)+IF(ISNUMBER(E19),E19,0)+IF(ISNUMBER(H19),H19,0)+IF(ISNUMBER(K19),K19,0)+IF(ISNUMBER(N19),N19,0))</f>
        <v>0</v>
      </c>
      <c r="R18" s="51"/>
      <c r="S18" s="221" t="str">
        <f>IF(R19=0,TEXT($R$7-Q18,"-hh:mm"),IF(R19&gt;0,TEXT(R19,"hh:mm")))</f>
        <v>-00:00</v>
      </c>
    </row>
    <row r="19" spans="1:19" ht="21.75" customHeight="1">
      <c r="A19" s="208"/>
      <c r="B19" s="214"/>
      <c r="C19" s="214"/>
      <c r="D19" s="208"/>
      <c r="E19" s="212"/>
      <c r="F19" s="212"/>
      <c r="G19" s="208"/>
      <c r="H19" s="212"/>
      <c r="I19" s="212"/>
      <c r="J19" s="208"/>
      <c r="K19" s="212"/>
      <c r="L19" s="212"/>
      <c r="M19" s="208"/>
      <c r="N19" s="212"/>
      <c r="O19" s="212"/>
      <c r="P19" s="18"/>
      <c r="Q19" s="219"/>
      <c r="R19" s="53">
        <f>IF(Q18&gt;$R$7,Q18-$R$7,0)</f>
        <v>0</v>
      </c>
      <c r="S19" s="222"/>
    </row>
    <row r="20" spans="1:19" ht="21.75" customHeight="1">
      <c r="A20" s="208"/>
      <c r="B20" s="207"/>
      <c r="C20" s="207"/>
      <c r="D20" s="208">
        <v>43193</v>
      </c>
      <c r="E20" s="207" t="s">
        <v>11</v>
      </c>
      <c r="F20" s="207"/>
      <c r="G20" s="208">
        <v>43194</v>
      </c>
      <c r="H20" s="207" t="s">
        <v>11</v>
      </c>
      <c r="I20" s="207"/>
      <c r="J20" s="208">
        <v>43195</v>
      </c>
      <c r="K20" s="207" t="s">
        <v>11</v>
      </c>
      <c r="L20" s="207"/>
      <c r="M20" s="208">
        <v>43196</v>
      </c>
      <c r="N20" s="207" t="s">
        <v>11</v>
      </c>
      <c r="O20" s="207"/>
      <c r="P20" s="7"/>
      <c r="Q20" s="219">
        <f>(IF(ISNUMBER(B21),B21,0)+IF(ISNUMBER(E21),E21,0)+IF(ISNUMBER(H21),H21,0)+IF(ISNUMBER(K21),K21,0)+IF(ISNUMBER(N21),N21,0))</f>
        <v>0</v>
      </c>
      <c r="R20" s="51"/>
      <c r="S20" s="221" t="str">
        <f>IF(R21=0,TEXT($R$7-Q20,"-hh:mm"),IF(R21&gt;0,TEXT(R21,"hh:mm")))</f>
        <v>-00:00</v>
      </c>
    </row>
    <row r="21" spans="1:19" ht="21.75" customHeight="1">
      <c r="A21" s="208"/>
      <c r="B21" s="212"/>
      <c r="C21" s="212"/>
      <c r="D21" s="208"/>
      <c r="E21" s="212"/>
      <c r="F21" s="212"/>
      <c r="G21" s="208"/>
      <c r="H21" s="212"/>
      <c r="I21" s="212"/>
      <c r="J21" s="208"/>
      <c r="K21" s="212"/>
      <c r="L21" s="212"/>
      <c r="M21" s="208"/>
      <c r="N21" s="212"/>
      <c r="O21" s="212"/>
      <c r="P21" s="18"/>
      <c r="Q21" s="219"/>
      <c r="R21" s="53">
        <f>IF(Q20&gt;$R$7,Q20-$R$7,0)</f>
        <v>0</v>
      </c>
      <c r="S21" s="222"/>
    </row>
    <row r="23" spans="1:19" ht="39.6" customHeight="1">
      <c r="A23" s="216" t="s">
        <v>12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Q23" s="11" t="s">
        <v>13</v>
      </c>
      <c r="R23" s="73">
        <f>+R13+R15+R17+R19+R21</f>
        <v>0</v>
      </c>
      <c r="S23" s="73">
        <f>+R13+R15+R17+R19+R21</f>
        <v>0</v>
      </c>
    </row>
    <row r="24" spans="1:19" ht="13.15" customHeight="1">
      <c r="Q24" s="12"/>
      <c r="R24" s="13"/>
      <c r="S24" s="14"/>
    </row>
    <row r="25" spans="1:19" ht="38.25">
      <c r="A25" s="234"/>
      <c r="B25" s="234"/>
      <c r="C25" s="234"/>
      <c r="D25" s="234"/>
      <c r="E25" s="234"/>
      <c r="F25" s="234"/>
      <c r="Q25" s="11" t="s">
        <v>15</v>
      </c>
      <c r="R25" s="17">
        <f>+R23+'Période 3'!R25</f>
        <v>0</v>
      </c>
      <c r="S25" s="8">
        <f>+'Période 1'!S27+'Période 2'!S27+'Période 3'!S23+'Période 4'!S23</f>
        <v>0</v>
      </c>
    </row>
    <row r="26" spans="1:19" ht="13.15" customHeight="1">
      <c r="C26" s="28"/>
      <c r="D26" s="28"/>
      <c r="E26" s="28"/>
      <c r="F26" s="28"/>
      <c r="G26" s="28"/>
      <c r="H26" s="28"/>
    </row>
    <row r="27" spans="1:19" ht="13.15" customHeight="1">
      <c r="C27" s="232" t="s">
        <v>14</v>
      </c>
      <c r="D27" s="233"/>
      <c r="E27" s="233"/>
      <c r="F27" s="233"/>
      <c r="G27" s="233"/>
      <c r="H27" s="211"/>
    </row>
    <row r="28" spans="1:19" ht="13.15" customHeight="1" thickBot="1"/>
    <row r="29" spans="1:19" ht="13.15" customHeight="1">
      <c r="A29" s="65" t="s">
        <v>23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7"/>
    </row>
    <row r="30" spans="1:19" ht="13.15" customHeight="1">
      <c r="A30" s="68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69"/>
    </row>
    <row r="31" spans="1:19" ht="13.15" customHeight="1">
      <c r="A31" s="68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69"/>
    </row>
    <row r="32" spans="1:19" ht="13.15" customHeight="1">
      <c r="A32" s="6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69"/>
    </row>
    <row r="33" spans="1:19" ht="13.15" customHeight="1">
      <c r="A33" s="68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69"/>
    </row>
    <row r="34" spans="1:19" ht="13.15" customHeight="1" thickBot="1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2"/>
    </row>
  </sheetData>
  <sheetProtection selectLockedCells="1" selectUnlockedCells="1"/>
  <customSheetViews>
    <customSheetView guid="{B7E675F4-6E20-43EE-BE0A-1E80BA7F9A71}" showPageBreaks="1" fitToPage="1" printArea="1" hiddenColumns="1" view="pageBreakPreview" showRuler="0" topLeftCell="A10">
      <selection activeCell="H21" sqref="H21:I21"/>
      <pageMargins left="0.74803149606299213" right="0.74803149606299213" top="0.59055118110236227" bottom="0.78740157480314965" header="0.19685039370078741" footer="0.51181102362204722"/>
      <pageSetup paperSize="9" scale="76" firstPageNumber="0" orientation="landscape" horizontalDpi="300" verticalDpi="300" r:id="rId1"/>
      <headerFooter alignWithMargins="0">
        <oddHeader>&amp;CDSDEN 19</oddHeader>
      </headerFooter>
    </customSheetView>
    <customSheetView guid="{069C010B-D19E-4D1F-9A31-488675FAFE8B}" showPageBreaks="1" fitToPage="1" printArea="1" hiddenColumns="1" view="pageBreakPreview" showRuler="0" topLeftCell="A10">
      <selection activeCell="H21" sqref="H21:I21"/>
      <pageMargins left="0.74803149606299213" right="0.74803149606299213" top="0.59055118110236227" bottom="0.78740157480314965" header="0.19685039370078741" footer="0.51181102362204722"/>
      <pageSetup paperSize="9" scale="78" firstPageNumber="0" orientation="landscape" horizontalDpi="300" verticalDpi="300" r:id="rId2"/>
      <headerFooter alignWithMargins="0">
        <oddHeader>&amp;CDSDEN 19</oddHeader>
      </headerFooter>
    </customSheetView>
    <customSheetView guid="{DF3FAEBD-94A0-4899-A846-B71B72E0A0D4}" showPageBreaks="1" fitToPage="1" printArea="1" hiddenColumns="1" view="pageBreakPreview" showRuler="0" topLeftCell="A4">
      <selection activeCell="K11" sqref="K11:L11"/>
      <pageMargins left="0.74803149606299213" right="0.74803149606299213" top="0.59055118110236227" bottom="0.78740157480314965" header="0.19685039370078741" footer="0.51181102362204722"/>
      <pageSetup paperSize="9" scale="76" firstPageNumber="0" orientation="landscape" horizontalDpi="300" verticalDpi="300" r:id="rId3"/>
      <headerFooter alignWithMargins="0">
        <oddHeader>&amp;CDSDEN 19</oddHeader>
      </headerFooter>
    </customSheetView>
    <customSheetView guid="{892B4A4D-2A82-440F-AD3B-082B134F2BA8}" showPageBreaks="1" fitToPage="1" printArea="1" hiddenColumns="1" view="pageBreakPreview" showRuler="0" topLeftCell="A16">
      <selection activeCell="K11" sqref="K11:L11"/>
      <pageMargins left="0.74803149606299213" right="0.74803149606299213" top="0.59055118110236227" bottom="0.78740157480314965" header="0.19685039370078741" footer="0.51181102362204722"/>
      <pageSetup paperSize="9" scale="76" firstPageNumber="0" orientation="landscape" horizontalDpi="300" verticalDpi="300" r:id="rId4"/>
      <headerFooter alignWithMargins="0">
        <oddHeader>&amp;CDSDEN 19</oddHeader>
      </headerFooter>
    </customSheetView>
    <customSheetView guid="{2ED24E49-9D36-4727-80B9-0B5800C05970}" showPageBreaks="1" fitToPage="1" printArea="1" hiddenColumns="1" view="pageBreakPreview" showRuler="0">
      <selection activeCell="K11" sqref="K11:L11"/>
      <pageMargins left="0.74803149606299213" right="0.74803149606299213" top="0.59055118110236227" bottom="0.78740157480314965" header="0.19685039370078741" footer="0.51181102362204722"/>
      <pageSetup paperSize="9" scale="77" firstPageNumber="0" orientation="landscape" horizontalDpi="300" verticalDpi="300" r:id="rId5"/>
      <headerFooter alignWithMargins="0">
        <oddHeader>&amp;CDSDEN 19</oddHeader>
      </headerFooter>
    </customSheetView>
    <customSheetView guid="{CCD5DB49-ABEA-414F-BFEF-7DB337E5BA25}" showPageBreaks="1" fitToPage="1" printArea="1" hiddenColumns="1" view="pageBreakPreview" showRuler="0" topLeftCell="A10">
      <selection activeCell="H21" sqref="H21:I21"/>
      <pageMargins left="0.74803149606299213" right="0.74803149606299213" top="0.59055118110236227" bottom="0.78740157480314965" header="0.19685039370078741" footer="0.51181102362204722"/>
      <pageSetup paperSize="9" scale="76" firstPageNumber="0" orientation="landscape" horizontalDpi="300" verticalDpi="300" r:id="rId6"/>
      <headerFooter alignWithMargins="0">
        <oddHeader>&amp;CDSDEN 19</oddHeader>
      </headerFooter>
    </customSheetView>
  </customSheetViews>
  <mergeCells count="113">
    <mergeCell ref="B19:C19"/>
    <mergeCell ref="E19:F19"/>
    <mergeCell ref="G18:G19"/>
    <mergeCell ref="O4:S5"/>
    <mergeCell ref="O6:S6"/>
    <mergeCell ref="S10:S11"/>
    <mergeCell ref="B11:C11"/>
    <mergeCell ref="E11:F11"/>
    <mergeCell ref="H11:I11"/>
    <mergeCell ref="K11:L11"/>
    <mergeCell ref="N11:O11"/>
    <mergeCell ref="B10:C10"/>
    <mergeCell ref="E10:F10"/>
    <mergeCell ref="H10:I10"/>
    <mergeCell ref="K10:L10"/>
    <mergeCell ref="N10:O10"/>
    <mergeCell ref="A9:C9"/>
    <mergeCell ref="D9:F9"/>
    <mergeCell ref="A10:A11"/>
    <mergeCell ref="D10:D11"/>
    <mergeCell ref="G10:G11"/>
    <mergeCell ref="J10:J11"/>
    <mergeCell ref="M10:M11"/>
    <mergeCell ref="Q10:Q11"/>
    <mergeCell ref="F5:K5"/>
    <mergeCell ref="G9:I9"/>
    <mergeCell ref="J9:L9"/>
    <mergeCell ref="A12:A13"/>
    <mergeCell ref="S20:S21"/>
    <mergeCell ref="N21:O21"/>
    <mergeCell ref="H20:I20"/>
    <mergeCell ref="J20:J21"/>
    <mergeCell ref="K20:L20"/>
    <mergeCell ref="H21:I21"/>
    <mergeCell ref="K21:L21"/>
    <mergeCell ref="Q16:Q17"/>
    <mergeCell ref="S16:S17"/>
    <mergeCell ref="N17:O17"/>
    <mergeCell ref="K16:L16"/>
    <mergeCell ref="H16:I16"/>
    <mergeCell ref="J16:J17"/>
    <mergeCell ref="M16:M17"/>
    <mergeCell ref="N16:O16"/>
    <mergeCell ref="S18:S19"/>
    <mergeCell ref="N18:O18"/>
    <mergeCell ref="Q18:Q19"/>
    <mergeCell ref="N19:O19"/>
    <mergeCell ref="K19:L19"/>
    <mergeCell ref="H18:I18"/>
    <mergeCell ref="J18:J19"/>
    <mergeCell ref="K17:L17"/>
    <mergeCell ref="M18:M19"/>
    <mergeCell ref="S12:S13"/>
    <mergeCell ref="N13:O13"/>
    <mergeCell ref="K12:L12"/>
    <mergeCell ref="H13:I13"/>
    <mergeCell ref="J12:J13"/>
    <mergeCell ref="M14:M15"/>
    <mergeCell ref="N14:O14"/>
    <mergeCell ref="Q14:Q15"/>
    <mergeCell ref="S14:S15"/>
    <mergeCell ref="N15:O15"/>
    <mergeCell ref="K14:L14"/>
    <mergeCell ref="H15:I15"/>
    <mergeCell ref="H14:I14"/>
    <mergeCell ref="C27:H27"/>
    <mergeCell ref="Q12:Q13"/>
    <mergeCell ref="M9:O9"/>
    <mergeCell ref="K13:L13"/>
    <mergeCell ref="G12:G13"/>
    <mergeCell ref="G14:G15"/>
    <mergeCell ref="J14:J15"/>
    <mergeCell ref="H12:I12"/>
    <mergeCell ref="M12:M13"/>
    <mergeCell ref="N12:O12"/>
    <mergeCell ref="B12:C12"/>
    <mergeCell ref="D12:D13"/>
    <mergeCell ref="E12:F12"/>
    <mergeCell ref="B13:C13"/>
    <mergeCell ref="E13:F13"/>
    <mergeCell ref="B14:C14"/>
    <mergeCell ref="D14:D15"/>
    <mergeCell ref="E14:F14"/>
    <mergeCell ref="B15:C15"/>
    <mergeCell ref="E15:F15"/>
    <mergeCell ref="A23:N23"/>
    <mergeCell ref="M20:M21"/>
    <mergeCell ref="N20:O20"/>
    <mergeCell ref="Q20:Q21"/>
    <mergeCell ref="B17:C17"/>
    <mergeCell ref="E17:F17"/>
    <mergeCell ref="K15:L15"/>
    <mergeCell ref="H17:I17"/>
    <mergeCell ref="A25:F25"/>
    <mergeCell ref="A16:A17"/>
    <mergeCell ref="B16:C16"/>
    <mergeCell ref="D16:D17"/>
    <mergeCell ref="E16:F16"/>
    <mergeCell ref="G16:G17"/>
    <mergeCell ref="A14:A15"/>
    <mergeCell ref="K18:L18"/>
    <mergeCell ref="H19:I19"/>
    <mergeCell ref="A20:A21"/>
    <mergeCell ref="B20:C20"/>
    <mergeCell ref="D20:D21"/>
    <mergeCell ref="E20:F20"/>
    <mergeCell ref="B21:C21"/>
    <mergeCell ref="E21:F21"/>
    <mergeCell ref="G20:G21"/>
    <mergeCell ref="A18:A19"/>
    <mergeCell ref="B18:C18"/>
    <mergeCell ref="D18:D19"/>
    <mergeCell ref="E18:F18"/>
  </mergeCells>
  <phoneticPr fontId="0" type="noConversion"/>
  <conditionalFormatting sqref="S23 S25">
    <cfRule type="expression" dxfId="63" priority="72" stopIfTrue="1">
      <formula>IF(R23&gt;0,1,0)</formula>
    </cfRule>
    <cfRule type="expression" dxfId="62" priority="73" stopIfTrue="1">
      <formula>IF(R23&lt;=0,1,0)</formula>
    </cfRule>
  </conditionalFormatting>
  <conditionalFormatting sqref="R11 R13 R15 R17 R19 R21 R23:S23 R25">
    <cfRule type="cellIs" dxfId="61" priority="67" stopIfTrue="1" operator="greaterThan">
      <formula>0</formula>
    </cfRule>
    <cfRule type="cellIs" dxfId="60" priority="68" stopIfTrue="1" operator="lessThanOrEqual">
      <formula>0</formula>
    </cfRule>
  </conditionalFormatting>
  <conditionalFormatting sqref="B12:C12 B14:C14 B16:C16 B18:C18 B20:C20 E12:F12 E14:F14 E16:F16 E18:F18 E20:F20 H12:I12 H14:I14 H16:I16 H18:I18 H20:I20 K12:L12 K14:L14 K16:L16 K18:L18 K20:L20 N12:P12 N14:P14 N16:P16 N18:P18 N20:P20 B10:C10 E10:F10 H10:I10 K10:L10 N10:P10">
    <cfRule type="cellIs" dxfId="59" priority="69" stopIfTrue="1" operator="equal">
      <formula>"école"</formula>
    </cfRule>
  </conditionalFormatting>
  <conditionalFormatting sqref="S12:S21">
    <cfRule type="expression" dxfId="58" priority="70" stopIfTrue="1">
      <formula>IF(R13&gt;0,1,0)</formula>
    </cfRule>
    <cfRule type="expression" dxfId="57" priority="71" stopIfTrue="1">
      <formula>IF(R13&lt;=0,1,0)</formula>
    </cfRule>
  </conditionalFormatting>
  <conditionalFormatting sqref="S23 S25">
    <cfRule type="expression" dxfId="56" priority="63" stopIfTrue="1">
      <formula>IF(R23&gt;0,1,0)</formula>
    </cfRule>
    <cfRule type="expression" dxfId="55" priority="64" stopIfTrue="1">
      <formula>IF(R23&lt;=0,1,0)</formula>
    </cfRule>
  </conditionalFormatting>
  <conditionalFormatting sqref="S12:S13">
    <cfRule type="expression" dxfId="54" priority="55" stopIfTrue="1">
      <formula>IF(R13&gt;0,1,0)</formula>
    </cfRule>
    <cfRule type="expression" dxfId="53" priority="56" stopIfTrue="1">
      <formula>IF(R13&lt;=0,1,0)</formula>
    </cfRule>
  </conditionalFormatting>
  <conditionalFormatting sqref="S14:S15">
    <cfRule type="expression" dxfId="52" priority="47" stopIfTrue="1">
      <formula>IF(R15&gt;0,1,0)</formula>
    </cfRule>
    <cfRule type="expression" dxfId="51" priority="48" stopIfTrue="1">
      <formula>IF(R15&lt;=0,1,0)</formula>
    </cfRule>
  </conditionalFormatting>
  <conditionalFormatting sqref="S23">
    <cfRule type="expression" dxfId="50" priority="43" stopIfTrue="1">
      <formula>IF(R23&gt;0,1,0)</formula>
    </cfRule>
    <cfRule type="expression" dxfId="49" priority="44" stopIfTrue="1">
      <formula>IF(R23&lt;=0,1,0)</formula>
    </cfRule>
  </conditionalFormatting>
  <conditionalFormatting sqref="S23">
    <cfRule type="expression" dxfId="48" priority="39" stopIfTrue="1">
      <formula>IF(R23&gt;0,1,0)</formula>
    </cfRule>
    <cfRule type="expression" dxfId="47" priority="40" stopIfTrue="1">
      <formula>IF(R23&lt;=0,1,0)</formula>
    </cfRule>
  </conditionalFormatting>
  <conditionalFormatting sqref="S25">
    <cfRule type="expression" dxfId="46" priority="35" stopIfTrue="1">
      <formula>IF(R25&gt;0,1,0)</formula>
    </cfRule>
    <cfRule type="expression" dxfId="45" priority="36" stopIfTrue="1">
      <formula>IF(R25&lt;=0,1,0)</formula>
    </cfRule>
  </conditionalFormatting>
  <conditionalFormatting sqref="S10 S12 S14 S16 S18 S20">
    <cfRule type="expression" dxfId="44" priority="30" stopIfTrue="1">
      <formula>IF(R11&gt;0,1,0)</formula>
    </cfRule>
    <cfRule type="expression" dxfId="43" priority="31" stopIfTrue="1">
      <formula>IF(R11&lt;=0,1,0)</formula>
    </cfRule>
  </conditionalFormatting>
  <conditionalFormatting sqref="S10 S12 S14 S16 S18 S20">
    <cfRule type="expression" dxfId="42" priority="28" stopIfTrue="1">
      <formula>IF(R11&gt;0,1,0)</formula>
    </cfRule>
    <cfRule type="expression" dxfId="41" priority="29" stopIfTrue="1">
      <formula>IF(R11&lt;=0,1,0)</formula>
    </cfRule>
  </conditionalFormatting>
  <conditionalFormatting sqref="S10 S12 S14 S16 S18 S20">
    <cfRule type="expression" dxfId="40" priority="26" stopIfTrue="1">
      <formula>IF(R11&gt;0,1,0)</formula>
    </cfRule>
    <cfRule type="expression" dxfId="39" priority="27" stopIfTrue="1">
      <formula>IF(R11&lt;=0,1,0)</formula>
    </cfRule>
  </conditionalFormatting>
  <conditionalFormatting sqref="S10 S12 S14 S16 S18 S20">
    <cfRule type="expression" dxfId="38" priority="24" stopIfTrue="1">
      <formula>IF(R11&gt;0,1,0)</formula>
    </cfRule>
    <cfRule type="expression" dxfId="37" priority="25" stopIfTrue="1">
      <formula>IF(R11&lt;=0,1,0)</formula>
    </cfRule>
  </conditionalFormatting>
  <conditionalFormatting sqref="S10 S12 S14 S16 S18 S20">
    <cfRule type="expression" dxfId="36" priority="22" stopIfTrue="1">
      <formula>IF(R11&gt;0,1,0)</formula>
    </cfRule>
    <cfRule type="expression" dxfId="35" priority="23" stopIfTrue="1">
      <formula>IF(R11&lt;=0,1,0)</formula>
    </cfRule>
  </conditionalFormatting>
  <conditionalFormatting sqref="S10:S21">
    <cfRule type="expression" dxfId="34" priority="17" stopIfTrue="1">
      <formula>IF(R11&gt;0,1,0)</formula>
    </cfRule>
    <cfRule type="expression" dxfId="33" priority="18" stopIfTrue="1">
      <formula>IF(R11&lt;=0,1,0)</formula>
    </cfRule>
  </conditionalFormatting>
  <conditionalFormatting sqref="S10:S21">
    <cfRule type="expression" dxfId="32" priority="15" stopIfTrue="1">
      <formula>IF(R11&gt;0,1,0)</formula>
    </cfRule>
    <cfRule type="expression" dxfId="31" priority="16" stopIfTrue="1">
      <formula>IF(R11&lt;=0,1,0)</formula>
    </cfRule>
  </conditionalFormatting>
  <conditionalFormatting sqref="S10:S21">
    <cfRule type="expression" dxfId="30" priority="11" stopIfTrue="1">
      <formula>IF(R11&gt;0,1,0)</formula>
    </cfRule>
    <cfRule type="expression" dxfId="29" priority="12" stopIfTrue="1">
      <formula>IF(R11&lt;=0,1,0)</formula>
    </cfRule>
  </conditionalFormatting>
  <conditionalFormatting sqref="S10:S21">
    <cfRule type="expression" dxfId="28" priority="7" stopIfTrue="1">
      <formula>IF(R11&gt;0,1,0)</formula>
    </cfRule>
    <cfRule type="expression" dxfId="27" priority="8" stopIfTrue="1">
      <formula>IF(R11&lt;=0,1,0)</formula>
    </cfRule>
  </conditionalFormatting>
  <conditionalFormatting sqref="S10:S21">
    <cfRule type="expression" dxfId="26" priority="3" stopIfTrue="1">
      <formula>IF(R11&gt;0,1,0)</formula>
    </cfRule>
    <cfRule type="expression" dxfId="25" priority="4" stopIfTrue="1">
      <formula>IF(R11&lt;=0,1,0)</formula>
    </cfRule>
  </conditionalFormatting>
  <dataValidations count="1">
    <dataValidation type="time" allowBlank="1" showErrorMessage="1" errorTitle="Erreur de saisie" error="Soit le format horaire n'est pas respecté, soit l'horaire saisi est ... impossible pour une journée..." sqref="B13:C13 K21:L21 N21:O21 E21:F21 N19:O19 K19:L19 H19:I19 E19:F19 H21:I21 N17:O17 K17:L17 H17:I17 E17:F17 B17:C17 N15:O15 K15:L15 H15:I15 E15:F15 B15:C15 N13:O13 K13:L13 H13:I13 E13:F13 B11:C11 N11:O11 K11:L11 H11:I11 E11:F11 B21:C21">
      <formula1>0.0416666666666667</formula1>
      <formula2>0.3125</formula2>
    </dataValidation>
  </dataValidations>
  <pageMargins left="0.74803149606299213" right="0.74803149606299213" top="0.59055118110236227" bottom="0.78740157480314965" header="0.19685039370078741" footer="0.51181102362204722"/>
  <pageSetup paperSize="9" scale="76" firstPageNumber="0" orientation="landscape" horizontalDpi="300" verticalDpi="300" r:id="rId7"/>
  <headerFooter alignWithMargins="0">
    <oddHeader>&amp;CDSDEN 19</oddHeader>
  </headerFooter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tabSelected="1" showRuler="0" view="pageBreakPreview" topLeftCell="D1" zoomScaleNormal="100" zoomScaleSheetLayoutView="100" workbookViewId="0">
      <selection activeCell="K6" sqref="K6"/>
    </sheetView>
  </sheetViews>
  <sheetFormatPr baseColWidth="10" defaultRowHeight="13.15" customHeight="1"/>
  <cols>
    <col min="1" max="1" width="5.5703125" customWidth="1"/>
    <col min="2" max="3" width="10.7109375" customWidth="1"/>
    <col min="4" max="4" width="5.5703125" customWidth="1"/>
    <col min="5" max="6" width="10.7109375" customWidth="1"/>
    <col min="7" max="7" width="5.5703125" customWidth="1"/>
    <col min="8" max="9" width="10.7109375" customWidth="1"/>
    <col min="10" max="10" width="5.5703125" customWidth="1"/>
    <col min="11" max="12" width="10.7109375" customWidth="1"/>
    <col min="13" max="13" width="5.5703125" customWidth="1"/>
    <col min="14" max="15" width="10.7109375" customWidth="1"/>
    <col min="16" max="16" width="1.7109375" style="19" customWidth="1"/>
    <col min="17" max="17" width="10.5703125" customWidth="1"/>
    <col min="18" max="18" width="9.7109375" hidden="1" customWidth="1"/>
    <col min="19" max="19" width="8.7109375" customWidth="1"/>
  </cols>
  <sheetData>
    <row r="1" spans="1:19" ht="19.5" customHeight="1">
      <c r="A1" s="34" t="s">
        <v>0</v>
      </c>
      <c r="B1" s="35"/>
      <c r="C1" s="35"/>
      <c r="D1" s="36"/>
      <c r="E1" s="36"/>
      <c r="F1" s="34" t="s">
        <v>2</v>
      </c>
      <c r="G1" s="37"/>
      <c r="H1" s="37"/>
      <c r="I1" s="37"/>
      <c r="J1" s="37"/>
      <c r="K1" s="37"/>
      <c r="L1" s="34" t="s">
        <v>3</v>
      </c>
      <c r="M1" s="37"/>
      <c r="N1" s="60" t="s">
        <v>29</v>
      </c>
      <c r="O1" s="61" t="s">
        <v>30</v>
      </c>
      <c r="P1" s="62"/>
      <c r="Q1" s="63" t="s">
        <v>31</v>
      </c>
      <c r="R1" s="39"/>
      <c r="S1" s="39"/>
    </row>
    <row r="2" spans="1:19" ht="16.5" customHeight="1">
      <c r="A2" s="34"/>
      <c r="B2" s="35"/>
      <c r="C2" s="35"/>
      <c r="D2" s="36"/>
      <c r="E2" s="36"/>
      <c r="F2" s="34"/>
      <c r="G2" s="37"/>
      <c r="H2" s="37"/>
      <c r="I2" s="37"/>
      <c r="J2" s="37"/>
      <c r="K2" s="37"/>
      <c r="L2" s="34"/>
      <c r="M2" s="37"/>
      <c r="N2" s="60" t="s">
        <v>32</v>
      </c>
      <c r="O2" s="60" t="s">
        <v>33</v>
      </c>
      <c r="P2" s="35"/>
      <c r="Q2" s="39"/>
      <c r="R2" s="39"/>
      <c r="S2" s="39"/>
    </row>
    <row r="3" spans="1:19" ht="15" customHeight="1">
      <c r="A3" s="34" t="s">
        <v>1</v>
      </c>
      <c r="B3" s="35"/>
      <c r="C3" s="34"/>
      <c r="D3" s="36"/>
      <c r="E3" s="36"/>
      <c r="F3" s="35"/>
      <c r="G3" s="37"/>
      <c r="H3" s="37"/>
      <c r="I3" s="37"/>
      <c r="J3" s="37"/>
      <c r="K3" s="37"/>
      <c r="L3" s="40"/>
      <c r="M3" s="58"/>
      <c r="N3" s="33"/>
      <c r="O3" s="38"/>
      <c r="P3" s="35"/>
      <c r="Q3" s="39"/>
      <c r="R3" s="39"/>
      <c r="S3" s="39"/>
    </row>
    <row r="4" spans="1:19" ht="15" customHeight="1">
      <c r="A4" s="35"/>
      <c r="B4" s="34"/>
      <c r="C4" s="34"/>
      <c r="D4" s="36"/>
      <c r="E4" s="36"/>
      <c r="F4" s="36"/>
      <c r="G4" s="35"/>
      <c r="H4" s="37"/>
      <c r="I4" s="37"/>
      <c r="J4" s="37"/>
      <c r="K4" s="37"/>
      <c r="L4" s="40" t="s">
        <v>26</v>
      </c>
      <c r="M4" s="78" t="s">
        <v>22</v>
      </c>
      <c r="N4" s="76" t="s">
        <v>24</v>
      </c>
      <c r="O4" s="224" t="s">
        <v>27</v>
      </c>
      <c r="P4" s="224"/>
      <c r="Q4" s="224"/>
      <c r="R4" s="224"/>
      <c r="S4" s="224"/>
    </row>
    <row r="5" spans="1:19" ht="15" customHeight="1">
      <c r="A5" s="35"/>
      <c r="B5" s="34"/>
      <c r="C5" s="34"/>
      <c r="D5" s="36"/>
      <c r="E5" s="36"/>
      <c r="F5" s="204" t="s">
        <v>44</v>
      </c>
      <c r="G5" s="205"/>
      <c r="H5" s="205"/>
      <c r="I5" s="205"/>
      <c r="J5" s="205"/>
      <c r="K5" s="206"/>
      <c r="L5" s="35"/>
      <c r="M5" s="78" t="s">
        <v>22</v>
      </c>
      <c r="N5" s="76" t="s">
        <v>25</v>
      </c>
      <c r="O5" s="224"/>
      <c r="P5" s="224"/>
      <c r="Q5" s="224"/>
      <c r="R5" s="224"/>
      <c r="S5" s="224"/>
    </row>
    <row r="6" spans="1:19" ht="26.65" customHeight="1">
      <c r="A6" s="35"/>
      <c r="B6" s="34"/>
      <c r="C6" s="42"/>
      <c r="D6" s="41"/>
      <c r="E6" s="41"/>
      <c r="F6" s="36"/>
      <c r="G6" s="64" t="s">
        <v>40</v>
      </c>
      <c r="H6" s="64"/>
      <c r="I6" s="57"/>
      <c r="J6" s="41"/>
      <c r="K6" s="41"/>
      <c r="L6" s="36"/>
      <c r="M6" s="59"/>
      <c r="N6" s="77"/>
      <c r="O6" s="225"/>
      <c r="P6" s="225"/>
      <c r="Q6" s="225"/>
      <c r="R6" s="225"/>
      <c r="S6" s="225"/>
    </row>
    <row r="7" spans="1:19" ht="15" customHeight="1">
      <c r="A7" s="35"/>
      <c r="B7" s="35"/>
      <c r="C7" s="35"/>
      <c r="D7" s="44"/>
      <c r="E7" s="44"/>
      <c r="F7" s="44"/>
      <c r="G7" s="35"/>
      <c r="H7" s="35"/>
      <c r="I7" s="43"/>
      <c r="J7" s="44"/>
      <c r="K7" s="44"/>
      <c r="L7" s="44"/>
      <c r="M7" s="44"/>
      <c r="N7" s="44"/>
      <c r="O7" s="45"/>
      <c r="P7" s="45"/>
      <c r="Q7" s="46"/>
      <c r="R7" s="47">
        <v>1</v>
      </c>
      <c r="S7" s="46"/>
    </row>
    <row r="8" spans="1:19" ht="16.5" customHeight="1">
      <c r="C8" s="27"/>
      <c r="P8" s="2"/>
      <c r="Q8" s="3"/>
      <c r="R8" s="4"/>
      <c r="S8" s="3"/>
    </row>
    <row r="9" spans="1:19" s="1" customFormat="1" ht="52.9" customHeight="1">
      <c r="A9" s="215" t="s">
        <v>4</v>
      </c>
      <c r="B9" s="215"/>
      <c r="C9" s="215"/>
      <c r="D9" s="215" t="s">
        <v>5</v>
      </c>
      <c r="E9" s="215"/>
      <c r="F9" s="215"/>
      <c r="G9" s="215" t="s">
        <v>6</v>
      </c>
      <c r="H9" s="215"/>
      <c r="I9" s="215"/>
      <c r="J9" s="215" t="s">
        <v>7</v>
      </c>
      <c r="K9" s="215"/>
      <c r="L9" s="215"/>
      <c r="M9" s="215" t="s">
        <v>8</v>
      </c>
      <c r="N9" s="215"/>
      <c r="O9" s="215"/>
      <c r="P9" s="20"/>
      <c r="Q9" s="6" t="s">
        <v>9</v>
      </c>
      <c r="R9" s="21"/>
      <c r="S9" s="6" t="s">
        <v>10</v>
      </c>
    </row>
    <row r="10" spans="1:19" ht="16.5" customHeight="1">
      <c r="A10" s="208">
        <v>43213</v>
      </c>
      <c r="B10" s="207" t="s">
        <v>11</v>
      </c>
      <c r="C10" s="207"/>
      <c r="D10" s="208">
        <v>43214</v>
      </c>
      <c r="E10" s="207" t="s">
        <v>11</v>
      </c>
      <c r="F10" s="207"/>
      <c r="G10" s="208">
        <v>43215</v>
      </c>
      <c r="H10" s="207" t="s">
        <v>11</v>
      </c>
      <c r="I10" s="207"/>
      <c r="J10" s="208">
        <v>43216</v>
      </c>
      <c r="K10" s="207" t="s">
        <v>11</v>
      </c>
      <c r="L10" s="207"/>
      <c r="M10" s="208">
        <v>43217</v>
      </c>
      <c r="N10" s="207" t="s">
        <v>11</v>
      </c>
      <c r="O10" s="207"/>
      <c r="P10" s="22"/>
      <c r="Q10" s="219">
        <f>(IF(ISNUMBER(B11),B11,0)+IF(ISNUMBER(E11),E11,0)+IF(ISNUMBER(H11),H11,0)+IF(ISNUMBER(K11),K11,0)+IF(ISNUMBER(N11),N11,0))</f>
        <v>0</v>
      </c>
      <c r="R10" s="51"/>
      <c r="S10" s="221" t="str">
        <f>IF(R11=0,TEXT($R$7-Q10,"-hh:mm"),IF(R11&gt;0,TEXT(R11,"hh:mm")))</f>
        <v>-00:00</v>
      </c>
    </row>
    <row r="11" spans="1:19" ht="16.5" customHeight="1">
      <c r="A11" s="208"/>
      <c r="B11" s="235"/>
      <c r="C11" s="235"/>
      <c r="D11" s="208"/>
      <c r="E11" s="212"/>
      <c r="F11" s="212"/>
      <c r="G11" s="208"/>
      <c r="H11" s="212"/>
      <c r="I11" s="212"/>
      <c r="J11" s="208"/>
      <c r="K11" s="212"/>
      <c r="L11" s="212"/>
      <c r="M11" s="208"/>
      <c r="N11" s="212"/>
      <c r="O11" s="212"/>
      <c r="P11" s="10"/>
      <c r="Q11" s="219"/>
      <c r="R11" s="53">
        <f>IF(Q10&gt;$R$7,Q10-$R$7,0)</f>
        <v>0</v>
      </c>
      <c r="S11" s="222"/>
    </row>
    <row r="12" spans="1:19" ht="16.5" customHeight="1">
      <c r="A12" s="208">
        <v>43220</v>
      </c>
      <c r="B12" s="207" t="s">
        <v>11</v>
      </c>
      <c r="C12" s="207"/>
      <c r="D12" s="208">
        <v>42499</v>
      </c>
      <c r="E12" s="207" t="s">
        <v>11</v>
      </c>
      <c r="F12" s="207"/>
      <c r="G12" s="208">
        <v>42500</v>
      </c>
      <c r="H12" s="207" t="s">
        <v>11</v>
      </c>
      <c r="I12" s="207"/>
      <c r="J12" s="208">
        <v>42501</v>
      </c>
      <c r="K12" s="207" t="s">
        <v>11</v>
      </c>
      <c r="L12" s="207"/>
      <c r="M12" s="208">
        <v>42502</v>
      </c>
      <c r="N12" s="207" t="s">
        <v>11</v>
      </c>
      <c r="O12" s="207"/>
      <c r="P12" s="22"/>
      <c r="Q12" s="219">
        <f>(IF(ISNUMBER(B13),B13,0)+IF(ISNUMBER(E13),E13,0)+IF(ISNUMBER(H13),H13,0)+IF(ISNUMBER(K13),K13,0)+IF(ISNUMBER(N13),N13,0))</f>
        <v>0</v>
      </c>
      <c r="R12" s="51"/>
      <c r="S12" s="221" t="str">
        <f>IF(R13=0,TEXT($R$7-Q12,"-hh:mm"),IF(R13&gt;0,TEXT(R13,"hh:mm")))</f>
        <v>-00:00</v>
      </c>
    </row>
    <row r="13" spans="1:19" ht="16.5" customHeight="1">
      <c r="A13" s="208"/>
      <c r="B13" s="236"/>
      <c r="C13" s="236"/>
      <c r="D13" s="208"/>
      <c r="E13" s="212"/>
      <c r="F13" s="212"/>
      <c r="G13" s="208"/>
      <c r="H13" s="212"/>
      <c r="I13" s="212"/>
      <c r="J13" s="208"/>
      <c r="K13" s="214"/>
      <c r="L13" s="214"/>
      <c r="M13" s="208"/>
      <c r="N13" s="237"/>
      <c r="O13" s="238"/>
      <c r="P13" s="10"/>
      <c r="Q13" s="219"/>
      <c r="R13" s="53">
        <f>IF(Q12&gt;$R$7,Q12-$R$7,0)</f>
        <v>0</v>
      </c>
      <c r="S13" s="222"/>
    </row>
    <row r="14" spans="1:19" ht="16.5" customHeight="1">
      <c r="A14" s="208">
        <v>42505</v>
      </c>
      <c r="B14" s="207" t="s">
        <v>11</v>
      </c>
      <c r="C14" s="207"/>
      <c r="D14" s="208"/>
      <c r="E14" s="207" t="s">
        <v>11</v>
      </c>
      <c r="F14" s="207"/>
      <c r="G14" s="208">
        <v>43222</v>
      </c>
      <c r="H14" s="207" t="s">
        <v>11</v>
      </c>
      <c r="I14" s="207"/>
      <c r="J14" s="208">
        <v>43223</v>
      </c>
      <c r="K14" s="207" t="s">
        <v>11</v>
      </c>
      <c r="L14" s="207"/>
      <c r="M14" s="208">
        <v>43224</v>
      </c>
      <c r="N14" s="207" t="s">
        <v>11</v>
      </c>
      <c r="O14" s="207"/>
      <c r="P14" s="22"/>
      <c r="Q14" s="219">
        <f>(IF(ISNUMBER(B15),B15,0)+IF(ISNUMBER(E15),E15,0)+IF(ISNUMBER(H15),H15,0)+IF(ISNUMBER(K15),K15,0)+IF(ISNUMBER(N15),N15,0))</f>
        <v>0</v>
      </c>
      <c r="R14" s="51"/>
      <c r="S14" s="221" t="str">
        <f>IF(R15=0,TEXT($R$7-Q14,"-hh:mm"),IF(R15&gt;0,TEXT(R15,"hh:mm")))</f>
        <v>-00:00</v>
      </c>
    </row>
    <row r="15" spans="1:19" ht="16.5" customHeight="1">
      <c r="A15" s="208"/>
      <c r="B15" s="212"/>
      <c r="C15" s="212"/>
      <c r="D15" s="208"/>
      <c r="E15" s="212"/>
      <c r="F15" s="212"/>
      <c r="G15" s="208"/>
      <c r="H15" s="212"/>
      <c r="I15" s="212"/>
      <c r="J15" s="208"/>
      <c r="K15" s="212"/>
      <c r="L15" s="212"/>
      <c r="M15" s="208"/>
      <c r="N15" s="212"/>
      <c r="O15" s="212"/>
      <c r="P15" s="10"/>
      <c r="Q15" s="219"/>
      <c r="R15" s="53">
        <f>IF(Q14&gt;$R$7,Q14-$R$7,0)</f>
        <v>0</v>
      </c>
      <c r="S15" s="222"/>
    </row>
    <row r="16" spans="1:19" ht="16.5" customHeight="1">
      <c r="A16" s="208">
        <v>43227</v>
      </c>
      <c r="B16" s="207" t="s">
        <v>11</v>
      </c>
      <c r="C16" s="207"/>
      <c r="D16" s="208"/>
      <c r="E16" s="207" t="s">
        <v>11</v>
      </c>
      <c r="F16" s="207"/>
      <c r="G16" s="208">
        <v>43229</v>
      </c>
      <c r="H16" s="207" t="s">
        <v>11</v>
      </c>
      <c r="I16" s="207"/>
      <c r="J16" s="208"/>
      <c r="K16" s="207" t="s">
        <v>11</v>
      </c>
      <c r="L16" s="207"/>
      <c r="M16" s="208">
        <v>43231</v>
      </c>
      <c r="N16" s="207" t="s">
        <v>11</v>
      </c>
      <c r="O16" s="207"/>
      <c r="P16" s="22"/>
      <c r="Q16" s="219">
        <f>(IF(ISNUMBER(B17),B17,0)+IF(ISNUMBER(E17),E17,0)+IF(ISNUMBER(H17),H17,0)+IF(ISNUMBER(K17),K17,0)+IF(ISNUMBER(N17),N17,0))</f>
        <v>0</v>
      </c>
      <c r="R16" s="51"/>
      <c r="S16" s="221" t="str">
        <f>IF(R17=0,TEXT($R$7-Q16,"-hh:mm"),IF(R17&gt;0,TEXT(R17,"hh:mm")))</f>
        <v>-00:00</v>
      </c>
    </row>
    <row r="17" spans="1:19" ht="16.5" customHeight="1">
      <c r="A17" s="208"/>
      <c r="B17" s="212"/>
      <c r="C17" s="212"/>
      <c r="D17" s="208"/>
      <c r="E17" s="212"/>
      <c r="F17" s="212"/>
      <c r="G17" s="208"/>
      <c r="H17" s="212"/>
      <c r="I17" s="212"/>
      <c r="J17" s="208"/>
      <c r="K17" s="235"/>
      <c r="L17" s="235"/>
      <c r="M17" s="208"/>
      <c r="N17" s="235"/>
      <c r="O17" s="235"/>
      <c r="P17" s="10"/>
      <c r="Q17" s="219"/>
      <c r="R17" s="53">
        <f>IF(Q16&gt;$R$7,Q16-$R$7,0)</f>
        <v>0</v>
      </c>
      <c r="S17" s="222"/>
    </row>
    <row r="18" spans="1:19" ht="16.5" customHeight="1">
      <c r="A18" s="208">
        <v>43234</v>
      </c>
      <c r="B18" s="207" t="s">
        <v>11</v>
      </c>
      <c r="C18" s="207"/>
      <c r="D18" s="208">
        <v>43235</v>
      </c>
      <c r="E18" s="207" t="s">
        <v>11</v>
      </c>
      <c r="F18" s="207"/>
      <c r="G18" s="208">
        <v>43236</v>
      </c>
      <c r="H18" s="207" t="s">
        <v>11</v>
      </c>
      <c r="I18" s="207"/>
      <c r="J18" s="208">
        <v>43237</v>
      </c>
      <c r="K18" s="207" t="s">
        <v>11</v>
      </c>
      <c r="L18" s="207"/>
      <c r="M18" s="208">
        <v>43238</v>
      </c>
      <c r="N18" s="207" t="s">
        <v>11</v>
      </c>
      <c r="O18" s="207"/>
      <c r="P18" s="22"/>
      <c r="Q18" s="219">
        <f>(IF(ISNUMBER(B19),B19,0)+IF(ISNUMBER(E19),E19,0)+IF(ISNUMBER(H19),H19,0)+IF(ISNUMBER(K19),K19,0)+IF(ISNUMBER(N19),N19,0))</f>
        <v>0</v>
      </c>
      <c r="R18" s="51"/>
      <c r="S18" s="221" t="str">
        <f>IF(R19=0,TEXT($R$7-Q18,"-hh:mm"),IF(R19&gt;0,TEXT(R19,"hh:mm")))</f>
        <v>-00:00</v>
      </c>
    </row>
    <row r="19" spans="1:19" ht="16.5" customHeight="1">
      <c r="A19" s="208"/>
      <c r="B19" s="212"/>
      <c r="C19" s="212"/>
      <c r="D19" s="208"/>
      <c r="E19" s="212"/>
      <c r="F19" s="212"/>
      <c r="G19" s="208"/>
      <c r="H19" s="212"/>
      <c r="I19" s="212"/>
      <c r="J19" s="208"/>
      <c r="K19" s="239"/>
      <c r="L19" s="239"/>
      <c r="M19" s="208"/>
      <c r="N19" s="212"/>
      <c r="O19" s="212"/>
      <c r="P19" s="10"/>
      <c r="Q19" s="219"/>
      <c r="R19" s="53">
        <f>IF(Q18&gt;$R$7,Q18-$R$7,0)</f>
        <v>0</v>
      </c>
      <c r="S19" s="222"/>
    </row>
    <row r="20" spans="1:19" ht="16.5" customHeight="1">
      <c r="A20" s="208"/>
      <c r="B20" s="207" t="s">
        <v>11</v>
      </c>
      <c r="C20" s="207"/>
      <c r="D20" s="208">
        <v>43242</v>
      </c>
      <c r="E20" s="207" t="s">
        <v>11</v>
      </c>
      <c r="F20" s="207"/>
      <c r="G20" s="208">
        <v>43243</v>
      </c>
      <c r="H20" s="207" t="s">
        <v>11</v>
      </c>
      <c r="I20" s="207"/>
      <c r="J20" s="208">
        <v>43244</v>
      </c>
      <c r="K20" s="207" t="s">
        <v>11</v>
      </c>
      <c r="L20" s="207"/>
      <c r="M20" s="208">
        <v>43245</v>
      </c>
      <c r="N20" s="207" t="s">
        <v>11</v>
      </c>
      <c r="O20" s="207"/>
      <c r="P20" s="22"/>
      <c r="Q20" s="219">
        <f>(IF(ISNUMBER(B21),B21,0)+IF(ISNUMBER(E21),E21,0)+IF(ISNUMBER(H21),H21,0)+IF(ISNUMBER(K21),K21,0)+IF(ISNUMBER(N21),N21,0))</f>
        <v>0</v>
      </c>
      <c r="R20" s="51"/>
      <c r="S20" s="221" t="str">
        <f>IF(R21=0,TEXT($R$7-Q20,"-hh:mm"),IF(R21&gt;0,TEXT(R21,"hh:mm")))</f>
        <v>-00:00</v>
      </c>
    </row>
    <row r="21" spans="1:19" ht="16.5" customHeight="1">
      <c r="A21" s="208"/>
      <c r="B21" s="235"/>
      <c r="C21" s="235"/>
      <c r="D21" s="208"/>
      <c r="E21" s="212"/>
      <c r="F21" s="212"/>
      <c r="G21" s="208"/>
      <c r="H21" s="212"/>
      <c r="I21" s="212"/>
      <c r="J21" s="208"/>
      <c r="K21" s="239"/>
      <c r="L21" s="239"/>
      <c r="M21" s="208"/>
      <c r="N21" s="212"/>
      <c r="O21" s="212"/>
      <c r="P21" s="10"/>
      <c r="Q21" s="219"/>
      <c r="R21" s="53">
        <f>IF(Q20&gt;$R$7,Q20-$R$7,0)</f>
        <v>0</v>
      </c>
      <c r="S21" s="222"/>
    </row>
    <row r="22" spans="1:19" ht="16.5" customHeight="1">
      <c r="A22" s="208">
        <v>43248</v>
      </c>
      <c r="B22" s="207" t="s">
        <v>11</v>
      </c>
      <c r="C22" s="207"/>
      <c r="D22" s="208">
        <v>43249</v>
      </c>
      <c r="E22" s="207" t="s">
        <v>11</v>
      </c>
      <c r="F22" s="207"/>
      <c r="G22" s="208">
        <v>43250</v>
      </c>
      <c r="H22" s="207" t="s">
        <v>11</v>
      </c>
      <c r="I22" s="207"/>
      <c r="J22" s="208">
        <v>43251</v>
      </c>
      <c r="K22" s="207" t="s">
        <v>11</v>
      </c>
      <c r="L22" s="207"/>
      <c r="M22" s="208">
        <v>43252</v>
      </c>
      <c r="N22" s="207" t="s">
        <v>11</v>
      </c>
      <c r="O22" s="207"/>
      <c r="P22" s="22"/>
      <c r="Q22" s="219">
        <f>(IF(ISNUMBER(B23),B23,0)+IF(ISNUMBER(E23),E23,0)+IF(ISNUMBER(H23),H23,0)+IF(ISNUMBER(K23),K23,0)+IF(ISNUMBER(N23),N23,0))</f>
        <v>0</v>
      </c>
      <c r="R22" s="51"/>
      <c r="S22" s="221" t="str">
        <f>IF(R23=0,TEXT($R$7-Q22,"-hh:mm"),IF(R23&gt;0,TEXT(R23,"hh:mm")))</f>
        <v>-00:00</v>
      </c>
    </row>
    <row r="23" spans="1:19" ht="16.5" customHeight="1">
      <c r="A23" s="208"/>
      <c r="B23" s="212"/>
      <c r="C23" s="212"/>
      <c r="D23" s="208"/>
      <c r="E23" s="212"/>
      <c r="F23" s="212"/>
      <c r="G23" s="208"/>
      <c r="H23" s="212"/>
      <c r="I23" s="212"/>
      <c r="J23" s="208"/>
      <c r="K23" s="239"/>
      <c r="L23" s="239"/>
      <c r="M23" s="208"/>
      <c r="N23" s="212"/>
      <c r="O23" s="212"/>
      <c r="P23" s="10"/>
      <c r="Q23" s="219"/>
      <c r="R23" s="53">
        <f>IF(Q22&gt;$R$7,Q22-$R$7,0)</f>
        <v>0</v>
      </c>
      <c r="S23" s="222"/>
    </row>
    <row r="24" spans="1:19" ht="16.5" customHeight="1">
      <c r="A24" s="208">
        <v>43255</v>
      </c>
      <c r="B24" s="207" t="s">
        <v>11</v>
      </c>
      <c r="C24" s="207"/>
      <c r="D24" s="208">
        <v>43256</v>
      </c>
      <c r="E24" s="207" t="s">
        <v>11</v>
      </c>
      <c r="F24" s="207"/>
      <c r="G24" s="208">
        <v>43257</v>
      </c>
      <c r="H24" s="207" t="s">
        <v>11</v>
      </c>
      <c r="I24" s="207"/>
      <c r="J24" s="208">
        <v>43258</v>
      </c>
      <c r="K24" s="207" t="s">
        <v>11</v>
      </c>
      <c r="L24" s="207"/>
      <c r="M24" s="208">
        <v>43259</v>
      </c>
      <c r="N24" s="207" t="s">
        <v>11</v>
      </c>
      <c r="O24" s="207"/>
      <c r="P24" s="22"/>
      <c r="Q24" s="219">
        <f>(IF(ISNUMBER(B25),B25,0)+IF(ISNUMBER(E25),E25,0)+IF(ISNUMBER(H25),H25,0)+IF(ISNUMBER(K25),K25,0)+IF(ISNUMBER(N25),N25,0))</f>
        <v>0</v>
      </c>
      <c r="R24" s="51"/>
      <c r="S24" s="221" t="str">
        <f>IF(R25=0,TEXT($R$7-Q24,"-hh:mm"),IF(R25&gt;0,TEXT(R25,"hh:mm")))</f>
        <v>-00:00</v>
      </c>
    </row>
    <row r="25" spans="1:19" ht="16.5" customHeight="1">
      <c r="A25" s="217"/>
      <c r="B25" s="213"/>
      <c r="C25" s="213"/>
      <c r="D25" s="217"/>
      <c r="E25" s="213"/>
      <c r="F25" s="213"/>
      <c r="G25" s="217"/>
      <c r="H25" s="213"/>
      <c r="I25" s="213"/>
      <c r="J25" s="217"/>
      <c r="K25" s="213"/>
      <c r="L25" s="213"/>
      <c r="M25" s="217"/>
      <c r="N25" s="213"/>
      <c r="O25" s="213"/>
      <c r="P25" s="10"/>
      <c r="Q25" s="219"/>
      <c r="R25" s="53">
        <f>IF(Q24&gt;$R$7,Q24-$R$7,0)</f>
        <v>0</v>
      </c>
      <c r="S25" s="222"/>
    </row>
    <row r="26" spans="1:19" ht="16.5" customHeight="1">
      <c r="A26" s="155">
        <v>43262</v>
      </c>
      <c r="B26" s="167" t="s">
        <v>11</v>
      </c>
      <c r="C26" s="167"/>
      <c r="D26" s="155">
        <v>43263</v>
      </c>
      <c r="E26" s="167" t="s">
        <v>11</v>
      </c>
      <c r="F26" s="167"/>
      <c r="G26" s="155">
        <v>43264</v>
      </c>
      <c r="H26" s="167" t="s">
        <v>11</v>
      </c>
      <c r="I26" s="167"/>
      <c r="J26" s="155">
        <v>43265</v>
      </c>
      <c r="K26" s="167" t="s">
        <v>11</v>
      </c>
      <c r="L26" s="167"/>
      <c r="M26" s="155">
        <v>43266</v>
      </c>
      <c r="N26" s="167" t="s">
        <v>11</v>
      </c>
      <c r="O26" s="157"/>
      <c r="P26" s="22"/>
      <c r="Q26" s="219">
        <f>(IF(ISNUMBER(B27),B27,0)+IF(ISNUMBER(E27),E27,0)+IF(ISNUMBER(H27),H27,0)+IF(ISNUMBER(K27),K27,0)+IF(ISNUMBER(N27),N27,0))</f>
        <v>0</v>
      </c>
      <c r="R26" s="51"/>
      <c r="S26" s="221" t="str">
        <f>IF(R27=0,TEXT($R$7-Q26,"-hh:mm"),IF(R27&gt;0,TEXT(R27,"hh:mm")))</f>
        <v>-00:00</v>
      </c>
    </row>
    <row r="27" spans="1:19" ht="16.5" customHeight="1">
      <c r="A27" s="156"/>
      <c r="B27" s="168"/>
      <c r="C27" s="168"/>
      <c r="D27" s="156"/>
      <c r="E27" s="168"/>
      <c r="F27" s="168"/>
      <c r="G27" s="156"/>
      <c r="H27" s="168"/>
      <c r="I27" s="168"/>
      <c r="J27" s="156"/>
      <c r="K27" s="168"/>
      <c r="L27" s="168"/>
      <c r="M27" s="156"/>
      <c r="N27" s="168"/>
      <c r="O27" s="159"/>
      <c r="P27" s="10"/>
      <c r="Q27" s="219"/>
      <c r="R27" s="53">
        <f>IF(Q26&gt;$R$7,Q26-$R$7,0)</f>
        <v>0</v>
      </c>
      <c r="S27" s="222"/>
    </row>
    <row r="28" spans="1:19" ht="16.5" customHeight="1">
      <c r="A28" s="155">
        <v>43269</v>
      </c>
      <c r="B28" s="167" t="s">
        <v>11</v>
      </c>
      <c r="C28" s="167"/>
      <c r="D28" s="155">
        <v>43270</v>
      </c>
      <c r="E28" s="167" t="s">
        <v>11</v>
      </c>
      <c r="F28" s="167"/>
      <c r="G28" s="155">
        <v>43271</v>
      </c>
      <c r="H28" s="167" t="s">
        <v>11</v>
      </c>
      <c r="I28" s="167"/>
      <c r="J28" s="155">
        <v>43272</v>
      </c>
      <c r="K28" s="167" t="s">
        <v>11</v>
      </c>
      <c r="L28" s="167"/>
      <c r="M28" s="155">
        <v>43273</v>
      </c>
      <c r="N28" s="167" t="s">
        <v>11</v>
      </c>
      <c r="O28" s="157"/>
      <c r="P28" s="22"/>
      <c r="Q28" s="219">
        <f>(IF(ISNUMBER(B29),B29,0)+IF(ISNUMBER(E29),E29,0)+IF(ISNUMBER(H29),H29,0)+IF(ISNUMBER(K29),K29,0)+IF(ISNUMBER(N29),N29,0))</f>
        <v>0</v>
      </c>
      <c r="R28" s="51"/>
      <c r="S28" s="221" t="str">
        <f>IF(R29=0,TEXT($R$7-Q28,"-hh:mm"),IF(R29&gt;0,TEXT(R29,"hh:mm")))</f>
        <v>-00:00</v>
      </c>
    </row>
    <row r="29" spans="1:19" ht="16.5" customHeight="1">
      <c r="A29" s="156"/>
      <c r="B29" s="168"/>
      <c r="C29" s="168"/>
      <c r="D29" s="156"/>
      <c r="E29" s="168"/>
      <c r="F29" s="168"/>
      <c r="G29" s="156"/>
      <c r="H29" s="168"/>
      <c r="I29" s="168"/>
      <c r="J29" s="156"/>
      <c r="K29" s="168"/>
      <c r="L29" s="168"/>
      <c r="M29" s="156"/>
      <c r="N29" s="168"/>
      <c r="O29" s="159"/>
      <c r="P29" s="10"/>
      <c r="Q29" s="219"/>
      <c r="R29" s="53">
        <f>IF(Q28&gt;$R$7,Q28-$R$7,0)</f>
        <v>0</v>
      </c>
      <c r="S29" s="222"/>
    </row>
    <row r="30" spans="1:19" ht="16.5" customHeight="1">
      <c r="A30" s="155">
        <v>43276</v>
      </c>
      <c r="B30" s="169" t="s">
        <v>11</v>
      </c>
      <c r="C30" s="167"/>
      <c r="D30" s="155">
        <v>43277</v>
      </c>
      <c r="E30" s="169" t="s">
        <v>11</v>
      </c>
      <c r="F30" s="167"/>
      <c r="G30" s="155">
        <v>43278</v>
      </c>
      <c r="H30" s="169" t="s">
        <v>11</v>
      </c>
      <c r="I30" s="167"/>
      <c r="J30" s="155">
        <v>43279</v>
      </c>
      <c r="K30" s="169" t="s">
        <v>11</v>
      </c>
      <c r="L30" s="167"/>
      <c r="M30" s="155">
        <v>43280</v>
      </c>
      <c r="N30" s="169" t="s">
        <v>11</v>
      </c>
      <c r="O30" s="157"/>
      <c r="P30" s="10"/>
      <c r="Q30" s="140">
        <f>(IF(ISNUMBER(B31),B31,0)+IF(ISNUMBER(E31),E31,0)+IF(ISNUMBER(H31),H31,0)+IF(ISNUMBER(K31),K31,0)+IF(ISNUMBER(N31),N31,0))</f>
        <v>0</v>
      </c>
      <c r="R30" s="51"/>
      <c r="S30" s="141" t="str">
        <f>IF(R31=0,TEXT($R$7-Q30,"-hh:mm"),IF(R31&gt;0,TEXT(R31,"hh:mm")))</f>
        <v>-00:00</v>
      </c>
    </row>
    <row r="31" spans="1:19" ht="16.5" customHeight="1">
      <c r="A31" s="156"/>
      <c r="B31" s="168"/>
      <c r="C31" s="168"/>
      <c r="D31" s="156"/>
      <c r="E31" s="168"/>
      <c r="F31" s="168"/>
      <c r="G31" s="156"/>
      <c r="H31" s="168"/>
      <c r="I31" s="168"/>
      <c r="J31" s="156"/>
      <c r="K31" s="168"/>
      <c r="L31" s="168"/>
      <c r="M31" s="156"/>
      <c r="N31" s="168"/>
      <c r="O31" s="159"/>
      <c r="P31" s="10"/>
      <c r="Q31" s="140"/>
      <c r="R31" s="53">
        <f>IF(Q30&gt;$R$7,Q30-$R$7,0)</f>
        <v>0</v>
      </c>
      <c r="S31" s="142"/>
    </row>
    <row r="32" spans="1:19" ht="16.5" customHeight="1">
      <c r="A32" s="170">
        <v>43283</v>
      </c>
      <c r="B32" s="169" t="s">
        <v>11</v>
      </c>
      <c r="C32" s="167"/>
      <c r="D32" s="155">
        <v>43284</v>
      </c>
      <c r="E32" s="169" t="s">
        <v>11</v>
      </c>
      <c r="F32" s="167"/>
      <c r="G32" s="155">
        <v>43285</v>
      </c>
      <c r="H32" s="160" t="s">
        <v>11</v>
      </c>
      <c r="I32" s="157"/>
      <c r="J32" s="155">
        <v>43286</v>
      </c>
      <c r="K32" s="160" t="s">
        <v>11</v>
      </c>
      <c r="L32" s="157"/>
      <c r="M32" s="155">
        <v>43287</v>
      </c>
      <c r="N32" s="160" t="s">
        <v>11</v>
      </c>
      <c r="O32" s="157"/>
      <c r="P32" s="10"/>
      <c r="Q32" s="140">
        <f>(IF(ISNUMBER(B33),B33,0)+IF(ISNUMBER(E33),E33,0)+IF(ISNUMBER(H33),H33,0)+IF(ISNUMBER(K33),K33,0)+IF(ISNUMBER(N33),N33,0))</f>
        <v>0</v>
      </c>
      <c r="R32" s="51"/>
      <c r="S32" s="141" t="str">
        <f>IF(R33=0,TEXT($R$7-Q32,"-hh:mm"),IF(R33&gt;0,TEXT(R33,"hh:mm")))</f>
        <v>-00:00</v>
      </c>
    </row>
    <row r="33" spans="1:19" ht="16.5" customHeight="1">
      <c r="A33" s="156"/>
      <c r="B33" s="168"/>
      <c r="C33" s="168"/>
      <c r="D33" s="156"/>
      <c r="E33" s="168"/>
      <c r="F33" s="168"/>
      <c r="G33" s="156"/>
      <c r="H33" s="158"/>
      <c r="I33" s="159"/>
      <c r="J33" s="156"/>
      <c r="K33" s="158"/>
      <c r="L33" s="159"/>
      <c r="M33" s="156"/>
      <c r="N33" s="158"/>
      <c r="O33" s="159"/>
      <c r="P33" s="10"/>
      <c r="Q33" s="140"/>
      <c r="R33" s="53">
        <f>IF(Q32&gt;$R$7,Q32-$R$7,0)</f>
        <v>0</v>
      </c>
      <c r="S33" s="142"/>
    </row>
    <row r="34" spans="1:19" ht="20.25" customHeight="1">
      <c r="R34" s="13"/>
      <c r="S34" s="14"/>
    </row>
    <row r="35" spans="1:19" ht="39.6" customHeight="1">
      <c r="A35" s="242" t="s">
        <v>12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4"/>
      <c r="Q35" s="11" t="s">
        <v>13</v>
      </c>
      <c r="R35" s="73">
        <f>+R13+R15+R17+R19+R21+R23+R25+R27+R29</f>
        <v>0</v>
      </c>
      <c r="S35" s="73">
        <f>+R13+R15+R17+R19+R21+R23+R25+R27+R29</f>
        <v>0</v>
      </c>
    </row>
    <row r="36" spans="1:19" ht="13.15" customHeight="1" thickBot="1">
      <c r="A36" s="1"/>
      <c r="Q36" s="12"/>
      <c r="R36" s="13"/>
      <c r="S36" s="14"/>
    </row>
    <row r="37" spans="1:19" ht="37.5" customHeight="1" thickBot="1">
      <c r="A37" s="226"/>
      <c r="B37" s="227"/>
      <c r="C37" s="227"/>
      <c r="D37" s="227"/>
      <c r="E37" s="227"/>
      <c r="F37" s="228"/>
      <c r="G37" s="31"/>
      <c r="H37" s="32"/>
      <c r="I37" s="30"/>
      <c r="K37" s="23"/>
      <c r="L37" s="29">
        <v>0</v>
      </c>
      <c r="N37" s="23"/>
      <c r="O37" s="24"/>
      <c r="P37" s="25"/>
      <c r="Q37" s="11" t="s">
        <v>15</v>
      </c>
      <c r="R37" s="26">
        <f>R35+'Période 4'!R25</f>
        <v>0</v>
      </c>
      <c r="S37" s="8">
        <f>'Période 1'!S27+'Période 2'!S27+'Période 3'!S23+'Période 4'!S23+'Période 5'!S35</f>
        <v>0</v>
      </c>
    </row>
    <row r="38" spans="1:19" ht="13.15" customHeight="1">
      <c r="D38" s="240" t="s">
        <v>14</v>
      </c>
      <c r="E38" s="240"/>
      <c r="F38" s="240"/>
      <c r="G38" s="241"/>
      <c r="H38" s="241"/>
      <c r="I38" s="241"/>
    </row>
    <row r="39" spans="1:19" ht="13.15" customHeight="1" thickBot="1"/>
    <row r="40" spans="1:19" ht="13.15" customHeight="1">
      <c r="A40" s="65" t="s">
        <v>23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</row>
    <row r="41" spans="1:19" ht="16.5" customHeight="1">
      <c r="A41" s="68"/>
      <c r="B41" s="137"/>
      <c r="C41" s="138"/>
      <c r="D41" s="138"/>
      <c r="E41" s="138"/>
      <c r="F41" s="138"/>
      <c r="G41" s="139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69"/>
    </row>
    <row r="42" spans="1:19" ht="13.15" customHeight="1">
      <c r="A42" s="6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69"/>
    </row>
    <row r="43" spans="1:19" ht="13.15" customHeight="1">
      <c r="A43" s="68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69"/>
    </row>
    <row r="44" spans="1:19" ht="13.15" customHeight="1">
      <c r="A44" s="6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69"/>
    </row>
    <row r="45" spans="1:19" ht="13.15" customHeight="1" thickBot="1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2"/>
    </row>
  </sheetData>
  <sheetProtection selectLockedCells="1" selectUnlockedCells="1"/>
  <customSheetViews>
    <customSheetView guid="{B7E675F4-6E20-43EE-BE0A-1E80BA7F9A71}" showPageBreaks="1" showGridLines="0" fitToPage="1" printArea="1" hiddenColumns="1" view="pageBreakPreview" showRuler="0">
      <selection activeCell="J7" sqref="J7"/>
      <pageMargins left="0.31496062992125984" right="0.31496062992125984" top="0.59055118110236227" bottom="0.59055118110236227" header="0.19685039370078741" footer="0.51181102362204722"/>
      <pageSetup paperSize="9" scale="65" firstPageNumber="0" orientation="landscape" verticalDpi="597" r:id="rId1"/>
      <headerFooter alignWithMargins="0">
        <oddHeader>&amp;CDSDEN 19</oddHeader>
      </headerFooter>
    </customSheetView>
    <customSheetView guid="{069C010B-D19E-4D1F-9A31-488675FAFE8B}" showPageBreaks="1" showGridLines="0" fitToPage="1" printArea="1" hiddenColumns="1" view="pageBreakPreview" showRuler="0">
      <selection activeCell="G37" sqref="G37"/>
      <pageMargins left="0.31496062992125984" right="0.31496062992125984" top="0.59055118110236227" bottom="0.59055118110236227" header="0.19685039370078741" footer="0.51181102362204722"/>
      <pageSetup paperSize="9" scale="67" firstPageNumber="0" orientation="landscape" verticalDpi="597" r:id="rId2"/>
      <headerFooter alignWithMargins="0">
        <oddHeader>&amp;CDSDEN 19</oddHeader>
      </headerFooter>
    </customSheetView>
    <customSheetView guid="{DF3FAEBD-94A0-4899-A846-B71B72E0A0D4}" showPageBreaks="1" fitToPage="1" printArea="1" hiddenColumns="1" view="pageBreakPreview" showRuler="0" topLeftCell="A25">
      <selection activeCell="H33" sqref="H33"/>
      <pageMargins left="0.31496062992125984" right="0.31496062992125984" top="0.59055118110236227" bottom="0.59055118110236227" header="0.19685039370078741" footer="0.51181102362204722"/>
      <pageSetup paperSize="9" scale="69" firstPageNumber="0" orientation="landscape" verticalDpi="597" r:id="rId3"/>
      <headerFooter alignWithMargins="0">
        <oddHeader>&amp;CDSDEN 19</oddHeader>
      </headerFooter>
    </customSheetView>
    <customSheetView guid="{892B4A4D-2A82-440F-AD3B-082B134F2BA8}" showPageBreaks="1" fitToPage="1" printArea="1" hiddenColumns="1" view="pageBreakPreview" showRuler="0">
      <selection activeCell="D9" sqref="D9:F9"/>
      <pageMargins left="0.31496062992125984" right="0.31496062992125984" top="0.59055118110236227" bottom="0.59055118110236227" header="0.19685039370078741" footer="0.51181102362204722"/>
      <pageSetup paperSize="9" scale="71" firstPageNumber="0" orientation="landscape" verticalDpi="597" r:id="rId4"/>
      <headerFooter alignWithMargins="0">
        <oddHeader>&amp;CDSDEN 19</oddHeader>
      </headerFooter>
    </customSheetView>
    <customSheetView guid="{2ED24E49-9D36-4727-80B9-0B5800C05970}" showPageBreaks="1" fitToPage="1" printArea="1" hiddenColumns="1" view="pageBreakPreview" showRuler="0" topLeftCell="A4">
      <selection activeCell="C6" sqref="C6"/>
      <pageMargins left="0.31496062992125984" right="0.31496062992125984" top="0.59055118110236227" bottom="0.59055118110236227" header="0.19685039370078741" footer="0.51181102362204722"/>
      <pageSetup paperSize="9" scale="71" firstPageNumber="0" orientation="landscape" verticalDpi="597" r:id="rId5"/>
      <headerFooter alignWithMargins="0">
        <oddHeader>&amp;CDSDEN 19</oddHeader>
      </headerFooter>
    </customSheetView>
    <customSheetView guid="{CCD5DB49-ABEA-414F-BFEF-7DB337E5BA25}" showPageBreaks="1" showGridLines="0" fitToPage="1" printArea="1" hiddenColumns="1" view="pageBreakPreview" showRuler="0">
      <selection activeCell="G37" sqref="G37"/>
      <pageMargins left="0.31496062992125984" right="0.31496062992125984" top="0.59055118110236227" bottom="0.59055118110236227" header="0.19685039370078741" footer="0.51181102362204722"/>
      <pageSetup paperSize="9" scale="65" firstPageNumber="0" orientation="landscape" verticalDpi="597" r:id="rId6"/>
      <headerFooter alignWithMargins="0">
        <oddHeader>&amp;CDSDEN 19</oddHeader>
      </headerFooter>
    </customSheetView>
  </customSheetViews>
  <mergeCells count="151">
    <mergeCell ref="K21:L21"/>
    <mergeCell ref="K20:L20"/>
    <mergeCell ref="S10:S11"/>
    <mergeCell ref="N11:O11"/>
    <mergeCell ref="K10:L10"/>
    <mergeCell ref="Q14:Q15"/>
    <mergeCell ref="M20:M21"/>
    <mergeCell ref="N20:O20"/>
    <mergeCell ref="S14:S15"/>
    <mergeCell ref="N15:O15"/>
    <mergeCell ref="K14:L14"/>
    <mergeCell ref="Q12:Q13"/>
    <mergeCell ref="S12:S13"/>
    <mergeCell ref="S26:S27"/>
    <mergeCell ref="S28:S29"/>
    <mergeCell ref="Q28:Q29"/>
    <mergeCell ref="Q26:Q27"/>
    <mergeCell ref="M24:M25"/>
    <mergeCell ref="N24:O24"/>
    <mergeCell ref="Q24:Q25"/>
    <mergeCell ref="Q20:Q21"/>
    <mergeCell ref="S20:S21"/>
    <mergeCell ref="N21:O21"/>
    <mergeCell ref="S22:S23"/>
    <mergeCell ref="N23:O23"/>
    <mergeCell ref="S24:S25"/>
    <mergeCell ref="D38:I38"/>
    <mergeCell ref="A37:F37"/>
    <mergeCell ref="A35:N35"/>
    <mergeCell ref="N25:O25"/>
    <mergeCell ref="K24:L24"/>
    <mergeCell ref="H25:I25"/>
    <mergeCell ref="K25:L25"/>
    <mergeCell ref="A24:A25"/>
    <mergeCell ref="H24:I24"/>
    <mergeCell ref="J24:J25"/>
    <mergeCell ref="B24:C24"/>
    <mergeCell ref="D24:D25"/>
    <mergeCell ref="E24:F24"/>
    <mergeCell ref="B25:C25"/>
    <mergeCell ref="E25:F25"/>
    <mergeCell ref="G24:G25"/>
    <mergeCell ref="K22:L22"/>
    <mergeCell ref="H22:I22"/>
    <mergeCell ref="J22:J23"/>
    <mergeCell ref="M22:M23"/>
    <mergeCell ref="N22:O22"/>
    <mergeCell ref="H23:I23"/>
    <mergeCell ref="K23:L23"/>
    <mergeCell ref="Q22:Q23"/>
    <mergeCell ref="G22:G23"/>
    <mergeCell ref="H20:I20"/>
    <mergeCell ref="J20:J21"/>
    <mergeCell ref="A20:A21"/>
    <mergeCell ref="B20:C20"/>
    <mergeCell ref="D20:D21"/>
    <mergeCell ref="E20:F20"/>
    <mergeCell ref="B21:C21"/>
    <mergeCell ref="E21:F21"/>
    <mergeCell ref="H21:I21"/>
    <mergeCell ref="A22:A23"/>
    <mergeCell ref="B22:C22"/>
    <mergeCell ref="D22:D23"/>
    <mergeCell ref="E22:F22"/>
    <mergeCell ref="B23:C23"/>
    <mergeCell ref="E23:F23"/>
    <mergeCell ref="Q18:Q19"/>
    <mergeCell ref="S18:S19"/>
    <mergeCell ref="N19:O19"/>
    <mergeCell ref="K18:L18"/>
    <mergeCell ref="H18:I18"/>
    <mergeCell ref="J18:J19"/>
    <mergeCell ref="M18:M19"/>
    <mergeCell ref="N18:O18"/>
    <mergeCell ref="H19:I19"/>
    <mergeCell ref="K19:L19"/>
    <mergeCell ref="A18:A19"/>
    <mergeCell ref="B18:C18"/>
    <mergeCell ref="D18:D19"/>
    <mergeCell ref="E18:F18"/>
    <mergeCell ref="B19:C19"/>
    <mergeCell ref="E19:F19"/>
    <mergeCell ref="G18:G19"/>
    <mergeCell ref="G20:G21"/>
    <mergeCell ref="J14:J15"/>
    <mergeCell ref="M14:M15"/>
    <mergeCell ref="N14:O14"/>
    <mergeCell ref="S16:S17"/>
    <mergeCell ref="K15:L15"/>
    <mergeCell ref="M16:M17"/>
    <mergeCell ref="N16:O16"/>
    <mergeCell ref="Q16:Q17"/>
    <mergeCell ref="N17:O17"/>
    <mergeCell ref="K17:L17"/>
    <mergeCell ref="K16:L16"/>
    <mergeCell ref="J16:J17"/>
    <mergeCell ref="A14:A15"/>
    <mergeCell ref="B14:C14"/>
    <mergeCell ref="D14:D15"/>
    <mergeCell ref="E14:F14"/>
    <mergeCell ref="B15:C15"/>
    <mergeCell ref="E15:F15"/>
    <mergeCell ref="G14:G15"/>
    <mergeCell ref="H15:I15"/>
    <mergeCell ref="A16:A17"/>
    <mergeCell ref="B16:C16"/>
    <mergeCell ref="D16:D17"/>
    <mergeCell ref="E16:F16"/>
    <mergeCell ref="B17:C17"/>
    <mergeCell ref="E17:F17"/>
    <mergeCell ref="G16:G17"/>
    <mergeCell ref="H14:I14"/>
    <mergeCell ref="H17:I17"/>
    <mergeCell ref="H16:I16"/>
    <mergeCell ref="A12:A13"/>
    <mergeCell ref="B12:C12"/>
    <mergeCell ref="D12:D13"/>
    <mergeCell ref="E12:F12"/>
    <mergeCell ref="B13:C13"/>
    <mergeCell ref="E13:F13"/>
    <mergeCell ref="N13:O13"/>
    <mergeCell ref="K13:L13"/>
    <mergeCell ref="H13:I13"/>
    <mergeCell ref="K12:L12"/>
    <mergeCell ref="J12:J13"/>
    <mergeCell ref="H12:I12"/>
    <mergeCell ref="G12:G13"/>
    <mergeCell ref="M12:M13"/>
    <mergeCell ref="N12:O12"/>
    <mergeCell ref="B10:C10"/>
    <mergeCell ref="D10:D11"/>
    <mergeCell ref="E10:F10"/>
    <mergeCell ref="M10:M11"/>
    <mergeCell ref="N10:O10"/>
    <mergeCell ref="Q10:Q11"/>
    <mergeCell ref="E11:F11"/>
    <mergeCell ref="F5:K5"/>
    <mergeCell ref="A9:C9"/>
    <mergeCell ref="D9:F9"/>
    <mergeCell ref="G9:I9"/>
    <mergeCell ref="J9:L9"/>
    <mergeCell ref="M9:O9"/>
    <mergeCell ref="K11:L11"/>
    <mergeCell ref="A10:A11"/>
    <mergeCell ref="G10:G11"/>
    <mergeCell ref="H10:I10"/>
    <mergeCell ref="B11:C11"/>
    <mergeCell ref="H11:I11"/>
    <mergeCell ref="J10:J11"/>
    <mergeCell ref="O4:S5"/>
    <mergeCell ref="O6:S6"/>
  </mergeCells>
  <phoneticPr fontId="0" type="noConversion"/>
  <conditionalFormatting sqref="S35 S37">
    <cfRule type="expression" dxfId="24" priority="66" stopIfTrue="1">
      <formula>IF(R35&gt;0,1,0)</formula>
    </cfRule>
    <cfRule type="expression" dxfId="23" priority="67" stopIfTrue="1">
      <formula>IF(R35&lt;=0,1,0)</formula>
    </cfRule>
  </conditionalFormatting>
  <conditionalFormatting sqref="R37 R11 R35:S35 R13 R15 R17 R19 R29:R33 R25 R27 R21 R23">
    <cfRule type="cellIs" dxfId="22" priority="61" stopIfTrue="1" operator="greaterThan">
      <formula>0</formula>
    </cfRule>
    <cfRule type="cellIs" dxfId="21" priority="62" stopIfTrue="1" operator="lessThanOrEqual">
      <formula>0</formula>
    </cfRule>
  </conditionalFormatting>
  <conditionalFormatting sqref="S10:S33">
    <cfRule type="expression" dxfId="20" priority="64" stopIfTrue="1">
      <formula>IF(R11&gt;0,1,0)</formula>
    </cfRule>
    <cfRule type="expression" dxfId="19" priority="65" stopIfTrue="1">
      <formula>IF(R11&lt;=0,1,0)</formula>
    </cfRule>
  </conditionalFormatting>
  <conditionalFormatting sqref="E22:F22 B24:C24 K18:L18 E20:F20 K14:L14 B10:C10 H18:I18 H20:I20 H22:I22 E24:F24 E10:F10 N18:P18 N20:P20 N22:P22 K10:L10 B18:C18 B20:C20 K12:L12 K20:L20 K22:L22 H24:I24 H10:I10 N10:P10 N12:P12 N14:P14 E18:F18 K24:L24 N24:P24 B22:C22 B26:C26 E26:F26 H26:I26 K26:L26 N26:P26 B28:C28 E28:F28 H28:I28 K28:L28 N28:P28 B12:C12 B14:C14 B16:C16 E12:F12 E14:F14 E16:F16 H12:I12 H14:I14 H16:I16 K16:L16 N16:P16">
    <cfRule type="cellIs" dxfId="18" priority="63" stopIfTrue="1" operator="equal">
      <formula>"école"</formula>
    </cfRule>
  </conditionalFormatting>
  <conditionalFormatting sqref="S35">
    <cfRule type="expression" dxfId="17" priority="59" stopIfTrue="1">
      <formula>IF(R35&gt;0,1,0)</formula>
    </cfRule>
    <cfRule type="expression" dxfId="16" priority="60" stopIfTrue="1">
      <formula>IF(R35&lt;=0,1,0)</formula>
    </cfRule>
  </conditionalFormatting>
  <conditionalFormatting sqref="S35">
    <cfRule type="expression" dxfId="15" priority="51" stopIfTrue="1">
      <formula>IF(R35&gt;0,1,0)</formula>
    </cfRule>
    <cfRule type="expression" dxfId="14" priority="52" stopIfTrue="1">
      <formula>IF(R35&lt;=0,1,0)</formula>
    </cfRule>
  </conditionalFormatting>
  <conditionalFormatting sqref="S12:S13">
    <cfRule type="expression" dxfId="13" priority="35" stopIfTrue="1">
      <formula>IF(R13&gt;0,1,0)</formula>
    </cfRule>
    <cfRule type="expression" dxfId="12" priority="36" stopIfTrue="1">
      <formula>IF(R13&lt;=0,1,0)</formula>
    </cfRule>
  </conditionalFormatting>
  <conditionalFormatting sqref="S14:S25">
    <cfRule type="expression" dxfId="11" priority="33" stopIfTrue="1">
      <formula>IF(R15&gt;0,1,0)</formula>
    </cfRule>
    <cfRule type="expression" dxfId="10" priority="34" stopIfTrue="1">
      <formula>IF(R15&lt;=0,1,0)</formula>
    </cfRule>
  </conditionalFormatting>
  <conditionalFormatting sqref="S35">
    <cfRule type="expression" dxfId="9" priority="23" stopIfTrue="1">
      <formula>IF(R35&gt;0,1,0)</formula>
    </cfRule>
    <cfRule type="expression" dxfId="8" priority="24" stopIfTrue="1">
      <formula>IF(R35&lt;=0,1,0)</formula>
    </cfRule>
  </conditionalFormatting>
  <conditionalFormatting sqref="S35">
    <cfRule type="expression" dxfId="7" priority="19" stopIfTrue="1">
      <formula>IF(R35&gt;0,1,0)</formula>
    </cfRule>
    <cfRule type="expression" dxfId="6" priority="20" stopIfTrue="1">
      <formula>IF(R35&lt;=0,1,0)</formula>
    </cfRule>
  </conditionalFormatting>
  <conditionalFormatting sqref="S35">
    <cfRule type="expression" dxfId="5" priority="17" stopIfTrue="1">
      <formula>IF(R35&gt;0,1,0)</formula>
    </cfRule>
    <cfRule type="expression" dxfId="4" priority="18" stopIfTrue="1">
      <formula>IF(R35&lt;=0,1,0)</formula>
    </cfRule>
  </conditionalFormatting>
  <conditionalFormatting sqref="S35">
    <cfRule type="expression" dxfId="3" priority="15" stopIfTrue="1">
      <formula>IF(R35&gt;0,1,0)</formula>
    </cfRule>
    <cfRule type="expression" dxfId="2" priority="16" stopIfTrue="1">
      <formula>IF(R35&lt;=0,1,0)</formula>
    </cfRule>
  </conditionalFormatting>
  <conditionalFormatting sqref="S35">
    <cfRule type="expression" dxfId="1" priority="13" stopIfTrue="1">
      <formula>IF(R35&gt;0,1,0)</formula>
    </cfRule>
    <cfRule type="expression" dxfId="0" priority="14" stopIfTrue="1">
      <formula>IF(R35&lt;=0,1,0)</formula>
    </cfRule>
  </conditionalFormatting>
  <dataValidations count="2">
    <dataValidation type="time" allowBlank="1" showErrorMessage="1" errorTitle="Erreur de saisie" error="Soit le format horaire n'est pas respecté, soit l'horaire saisi est ... impossible pour une journée..." sqref="O37 H13:I13 H25:I25 E25:F25 B25:C25 K11:L11 N23:O23 H23:I23 E23:F23 B23:C23 N21:O21 H21:I21 E21:F21 N19:O19 H19:I19 E19:F19 B19:C19 K17:L17 H17:I17 E17:F17 B17:C17 N15:O15 K15:L15 H15:I15 E15:F15 K25:L25 E11:F11 B11:C11 E13:F13 B13:C13 N11:O11 H11:I11 N17:O17 B21:C21 I37 B15:C15 N25:O25 H27:I27 E27:F27 B27:C27 N27:O27 K27:L27 H29:I33 E29:F33 B29:C33 N29:O33 K29:L33">
      <formula1>0.0416666666666667</formula1>
      <formula2>0.3125</formula2>
    </dataValidation>
    <dataValidation type="time" allowBlank="1" showErrorMessage="1" errorTitle="Erreur de saisie" error="Soit le format horaire n'est pas respecté, soit l'horaire saisi est ... impossible pour une journée..." sqref="L37">
      <formula1>0</formula1>
      <formula2>0</formula2>
    </dataValidation>
  </dataValidations>
  <pageMargins left="0.31496062992125984" right="0.31496062992125984" top="0.59055118110236227" bottom="0.59055118110236227" header="0.19685039370078741" footer="0.51181102362204722"/>
  <pageSetup paperSize="9" scale="65" firstPageNumber="0" orientation="landscape" verticalDpi="597" r:id="rId7"/>
  <headerFooter alignWithMargins="0">
    <oddHeader>&amp;CDSDEN 19</oddHead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Période 1</vt:lpstr>
      <vt:lpstr>Feuil1</vt:lpstr>
      <vt:lpstr>Période 2</vt:lpstr>
      <vt:lpstr>Période 3</vt:lpstr>
      <vt:lpstr>Période 4</vt:lpstr>
      <vt:lpstr>Période 5</vt:lpstr>
      <vt:lpstr>'Période 1'!Zone_d_impression</vt:lpstr>
      <vt:lpstr>'Période 2'!Zone_d_impression</vt:lpstr>
      <vt:lpstr>'Période 3'!Zone_d_impression</vt:lpstr>
      <vt:lpstr>'Période 4'!Zone_d_impression</vt:lpstr>
      <vt:lpstr>'Période 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Laura Moulin</cp:lastModifiedBy>
  <cp:lastPrinted>2016-09-23T11:32:13Z</cp:lastPrinted>
  <dcterms:created xsi:type="dcterms:W3CDTF">2013-09-18T17:12:45Z</dcterms:created>
  <dcterms:modified xsi:type="dcterms:W3CDTF">2017-10-04T07:50:38Z</dcterms:modified>
</cp:coreProperties>
</file>